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4-2025" sheetId="1" r:id="rId1"/>
  </sheets>
  <definedNames>
    <definedName name="_xlnm.Print_Titles" localSheetId="0">'п.1 доходы 2024-2025'!$21:$23</definedName>
  </definedNames>
  <calcPr fullCalcOnLoad="1"/>
</workbook>
</file>

<file path=xl/sharedStrings.xml><?xml version="1.0" encoding="utf-8"?>
<sst xmlns="http://schemas.openxmlformats.org/spreadsheetml/2006/main" count="350" uniqueCount="332">
  <si>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</si>
  <si>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</si>
  <si>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</si>
  <si>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</si>
  <si>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</si>
  <si>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</si>
  <si>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</si>
  <si>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</si>
  <si>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</si>
  <si>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</si>
  <si>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</si>
  <si>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</si>
  <si>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</si>
  <si>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</si>
  <si>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</si>
  <si>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</si>
  <si>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000 116 01053 01 0000 140</t>
  </si>
  <si>
    <t>000 116 01063 01 0000 140</t>
  </si>
  <si>
    <t>000 116 01073 01 0000 140</t>
  </si>
  <si>
    <t>000 116 01083 01 0000 140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</si>
  <si>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</si>
  <si>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</si>
  <si>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</si>
  <si>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</si>
  <si>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</si>
  <si>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</si>
  <si>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</si>
  <si>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</si>
  <si>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к решению Городской Думы</t>
  </si>
  <si>
    <t>муниципального образования</t>
  </si>
  <si>
    <t>"Город Астрахань"</t>
  </si>
  <si>
    <t>"О бюджете муниципального</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</si>
  <si>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</si>
  <si>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</si>
  <si>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1.1</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</si>
  <si>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</si>
  <si>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</si>
  <si>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</si>
  <si>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Прогноз на 2024 год</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</si>
  <si>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</si>
  <si>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</si>
  <si>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</si>
  <si>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</si>
  <si>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</si>
  <si>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</si>
  <si>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t>
  </si>
  <si>
    <t>000 1 12 01070 01 0000 120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</si>
  <si>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</si>
  <si>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000 1 16 11050 01 0000 140</t>
  </si>
  <si>
    <t>745 2 02 29999 04 0000 150</t>
  </si>
  <si>
    <t>706 2 02 25511 04 0000 150</t>
  </si>
  <si>
    <t>Субсидии бюджетам городских округов на проведение комплексных кадастровых работ</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</si>
  <si>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</si>
  <si>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</si>
  <si>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</si>
  <si>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</si>
  <si>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</si>
  <si>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</si>
  <si>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</si>
  <si>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</si>
  <si>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</si>
  <si>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</si>
  <si>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</si>
  <si>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</si>
  <si>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</si>
  <si>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</si>
  <si>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</si>
  <si>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</si>
  <si>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</si>
  <si>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</si>
  <si>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</si>
  <si>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</si>
  <si>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</si>
  <si>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</si>
  <si>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</si>
  <si>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</si>
  <si>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</si>
  <si>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</si>
  <si>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</si>
  <si>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</si>
  <si>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</si>
  <si>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</si>
  <si>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</si>
  <si>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</si>
  <si>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</si>
  <si>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</si>
  <si>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</si>
  <si>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</si>
  <si>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</si>
  <si>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</si>
  <si>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</si>
  <si>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</si>
  <si>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</si>
  <si>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</si>
  <si>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</si>
  <si>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</si>
  <si>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</si>
  <si>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</si>
  <si>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</si>
  <si>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</si>
  <si>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</si>
  <si>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</si>
  <si>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</si>
  <si>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</si>
  <si>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</si>
  <si>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</si>
  <si>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</si>
  <si>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</si>
  <si>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</si>
  <si>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</si>
  <si>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</si>
  <si>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</si>
  <si>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</si>
  <si>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</si>
  <si>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</si>
  <si>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</si>
  <si>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</si>
  <si>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</si>
  <si>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</si>
  <si>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</si>
  <si>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</si>
  <si>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</si>
  <si>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</si>
  <si>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</si>
  <si>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</si>
  <si>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</si>
  <si>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</si>
  <si>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</si>
  <si>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</si>
  <si>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</si>
  <si>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</si>
  <si>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</si>
  <si>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</si>
  <si>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</si>
  <si>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</si>
  <si>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</si>
  <si>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</si>
  <si>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</si>
  <si>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</si>
  <si>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</si>
  <si>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</si>
  <si>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</si>
  <si>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</si>
  <si>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</si>
  <si>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</si>
  <si>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</si>
  <si>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</si>
  <si>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</si>
  <si>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</si>
  <si>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</si>
  <si>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</si>
  <si>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</si>
  <si>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</si>
  <si>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</si>
  <si>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</si>
  <si>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</si>
  <si>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Акцизы по подакцизным товарам (продукции),производимым на территории Российской Федерации</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</si>
  <si>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</si>
  <si>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</si>
  <si>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</si>
  <si>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</si>
  <si>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</si>
  <si>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</si>
  <si>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</si>
  <si>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</si>
  <si>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</si>
  <si>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</si>
  <si>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</si>
  <si>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</si>
  <si>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</si>
  <si>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</si>
  <si>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</si>
  <si>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</si>
  <si>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</si>
  <si>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</si>
  <si>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</si>
  <si>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</si>
  <si>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</si>
  <si>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</si>
  <si>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</si>
  <si>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</si>
  <si>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</si>
  <si>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</si>
  <si>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</si>
  <si>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</si>
  <si>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</si>
  <si>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</si>
  <si>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</si>
  <si>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</si>
  <si>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</si>
  <si>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</si>
  <si>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</si>
  <si>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</si>
  <si>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</si>
  <si>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</si>
  <si>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</si>
  <si>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</si>
  <si>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</si>
  <si>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</si>
  <si>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</si>
  <si>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</si>
  <si>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</si>
  <si>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</si>
  <si>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</si>
  <si>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</si>
  <si>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</si>
  <si>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</si>
  <si>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</si>
  <si>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</si>
  <si>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</si>
  <si>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</si>
  <si>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</si>
  <si>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</si>
  <si>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</si>
  <si>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</si>
  <si>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</si>
  <si>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</si>
  <si>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</si>
  <si>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</si>
  <si>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</si>
  <si>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</si>
  <si>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</si>
  <si>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</si>
  <si>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</si>
  <si>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</si>
  <si>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</si>
  <si>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</si>
  <si>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</si>
  <si>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</si>
  <si>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</si>
  <si>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</si>
  <si>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</si>
  <si>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</si>
  <si>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</si>
  <si>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</si>
  <si>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</si>
  <si>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</si>
  <si>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</si>
  <si>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</si>
  <si>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</si>
  <si>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</si>
  <si>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</si>
  <si>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</si>
  <si>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</si>
  <si>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</si>
  <si>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</si>
  <si>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</si>
  <si>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</si>
  <si>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</si>
  <si>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</si>
  <si>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</si>
  <si>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</si>
  <si>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</si>
  <si>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</si>
  <si>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</si>
  <si>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</si>
  <si>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</si>
  <si>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</si>
  <si>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</si>
  <si>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</si>
  <si>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</si>
  <si>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</si>
  <si>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Субсидии бюджетам городских округов на реализацию программ формирования современной городской среды
</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</si>
  <si>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</si>
  <si>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</si>
  <si>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</si>
  <si>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</si>
  <si>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000 1 16 01000 01 0000 140</t>
  </si>
  <si>
    <t>Административные штрафы, установленные Кодексом Российской Федерации об административных правонарушениях</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</si>
  <si>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</si>
  <si>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</si>
  <si>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738 2 02 49999 04 0000 150</t>
  </si>
  <si>
    <t>000 1 17 05040 04 0008 180</t>
  </si>
  <si>
    <t>Прочие неналоговые доходы бюджетов городских округов (Концессионная плата)</t>
  </si>
  <si>
    <t>739 1 11 05034 04 0003 120</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</si>
  <si>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</si>
  <si>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</si>
  <si>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</si>
  <si>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</si>
  <si>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</si>
  <si>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</si>
  <si>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</si>
  <si>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</si>
  <si>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</si>
  <si>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</si>
  <si>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</si>
  <si>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</si>
  <si>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</si>
  <si>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</si>
  <si>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 xml:space="preserve">на 2023 год и на плановый </t>
  </si>
  <si>
    <t>период 2024 и 2025 годов"</t>
  </si>
  <si>
    <t>на 2024 и 2025 годы</t>
  </si>
  <si>
    <t>Прогноз на 2025 год</t>
  </si>
  <si>
    <t>702 1 16 01093 01 0001 140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</si>
  <si>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</si>
  <si>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</si>
  <si>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</si>
  <si>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</si>
  <si>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</si>
  <si>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</si>
  <si>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</si>
  <si>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000 1 17 05040 04 0002 180</t>
  </si>
  <si>
    <t>745 2 02 25418  04 0000 150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</si>
  <si>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</si>
  <si>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</si>
  <si>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</si>
  <si>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</si>
  <si>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ведомственной целевой программы "Развитие государственной ветеринарной службы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</si>
  <si>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вооснабжения и водоотведения в рамках реализации инфраструктурных проектов</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</si>
  <si>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</si>
  <si>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</si>
  <si>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Субвенция, передаваемая бюджетам городских округов Астраханской области из бюджета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</si>
  <si>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от 20.12.2022 № 156</t>
  </si>
  <si>
    <t>образования "Городской округ</t>
  </si>
  <si>
    <t>образования "Городской округ город Астрахань"</t>
  </si>
  <si>
    <t>737 202 25113 04 0000 150</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</si>
  <si>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</si>
  <si>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подприграммы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</si>
  <si>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741 2 02 35179 04 0000 150</t>
  </si>
  <si>
    <t>Субвенция, предоставляемая бюджетам городских округов Астраханской области из бюджета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</si>
  <si>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</si>
  <si>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</si>
  <si>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</si>
  <si>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r>
      <t>Прочие неналоговые доходы бюджетов городских округов</t>
    </r>
    <r>
      <rPr>
        <i/>
        <sz val="12"/>
        <rFont val="Times New Roman"/>
        <family val="1"/>
      </rPr>
      <t xml:space="preserve"> (прочие неналоговые доходы бюджетов городских округов)</t>
    </r>
  </si>
  <si>
    <t>000 1 11 09080 00 0000 120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</si>
  <si>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</si>
  <si>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</si>
  <si>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000 1 11 09080 04 0001 120</t>
  </si>
  <si>
    <t>1 11 09080 04 0002 120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</si>
  <si>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разрешение на право размещения нестационарного торгового объекта во время проведения городских массовых мероприятий)</t>
  </si>
  <si>
    <t xml:space="preserve">бюджета муниципального образования "Город Астрахань" </t>
  </si>
  <si>
    <t xml:space="preserve">от 09.06.2023 № 55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</si>
</sst>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61">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Arial Cyr"/>
      <family val="0"/>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b/>
      <sz val="10"/>
      <color indexed="8"/>
      <name val="Arial CYR"/>
      <family val="0"/>
    </font>
    <font>
      <u val="single"/>
      <sz val="9"/>
      <color indexed="12"/>
      <name val="Arial Cyr"/>
      <family val="0"/>
    </font>
    <font>
      <u val="single"/>
      <sz val="8"/>
      <color indexed="20"/>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bottom/>
    </border>
    <border>
      <left style="medium"/>
      <right style="medium"/>
      <top/>
      <bottom style="thin"/>
    </border>
    <border>
      <left style="thin"/>
      <right style="thin"/>
      <top style="thin"/>
      <bottom style="thin"/>
    </border>
    <border>
      <left/>
      <right style="medium"/>
      <top style="thin"/>
      <bottom style="thin"/>
    </border>
    <border>
      <left style="medium"/>
      <right style="medium"/>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s>
  <cellStyleXfs count="37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9"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0"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0"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0"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2"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1"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1"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1" fillId="0" borderId="1">
      <alignment horizontal="left" vertical="top" wrapTex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0" fontId="43"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0">
      <alignment horizontal="right"/>
      <protection/>
    </xf>
    <xf numFmtId="0" fontId="41" fillId="37" borderId="0">
      <alignment horizontal="left"/>
      <protection/>
    </xf>
    <xf numFmtId="0" fontId="41" fillId="0" borderId="1">
      <alignment horizontal="left" vertical="top" wrapText="1"/>
      <protection/>
    </xf>
    <xf numFmtId="4" fontId="42" fillId="39" borderId="1">
      <alignment horizontal="right" vertical="top" shrinkToFit="1"/>
      <protection/>
    </xf>
    <xf numFmtId="10" fontId="42"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0"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0"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0"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4" fillId="51" borderId="8"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3" borderId="9" applyNumberFormat="0" applyAlignment="0" applyProtection="0"/>
    <xf numFmtId="0" fontId="21" fillId="3"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45" fillId="52" borderId="10"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17" borderId="11" applyNumberFormat="0" applyAlignment="0" applyProtection="0"/>
    <xf numFmtId="0" fontId="22" fillId="17"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46" fillId="52" borderId="8"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17" borderId="9" applyNumberFormat="0" applyAlignment="0" applyProtection="0"/>
    <xf numFmtId="0" fontId="23" fillId="17"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48"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49"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0"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2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52" fillId="54" borderId="23"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5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pplyNumberFormat="0" applyFill="0" applyBorder="0" applyAlignment="0" applyProtection="0"/>
    <xf numFmtId="0" fontId="56"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27"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5" fillId="0" borderId="0" applyFont="0" applyFill="0" applyBorder="0" applyAlignment="0" applyProtection="0"/>
    <xf numFmtId="171" fontId="0" fillId="0" borderId="0" applyFont="0" applyFill="0" applyBorder="0" applyAlignment="0" applyProtection="0"/>
    <xf numFmtId="0" fontId="60" fillId="6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cellStyleXfs>
  <cellXfs count="80">
    <xf numFmtId="0" fontId="0" fillId="0" borderId="0" xfId="0" applyAlignment="1">
      <alignment/>
    </xf>
    <xf numFmtId="0" fontId="3" fillId="0" borderId="0" xfId="0" applyFont="1" applyFill="1" applyAlignment="1">
      <alignment/>
    </xf>
    <xf numFmtId="0" fontId="3" fillId="0" borderId="0" xfId="0" applyFont="1" applyFill="1" applyAlignment="1">
      <alignment horizontal="right" vertical="center"/>
    </xf>
    <xf numFmtId="172" fontId="2" fillId="0" borderId="29" xfId="0" applyNumberFormat="1" applyFont="1" applyFill="1" applyBorder="1" applyAlignment="1">
      <alignment horizontal="left" vertical="center" wrapText="1"/>
    </xf>
    <xf numFmtId="172" fontId="2" fillId="0" borderId="30" xfId="0" applyNumberFormat="1" applyFont="1" applyFill="1" applyBorder="1" applyAlignment="1">
      <alignment horizontal="left" vertical="center" wrapText="1"/>
    </xf>
    <xf numFmtId="172" fontId="10" fillId="0" borderId="30" xfId="0" applyNumberFormat="1" applyFont="1" applyFill="1" applyBorder="1" applyAlignment="1">
      <alignment horizontal="left" vertical="center" wrapText="1"/>
    </xf>
    <xf numFmtId="172" fontId="3" fillId="0" borderId="30" xfId="0" applyNumberFormat="1" applyFont="1" applyFill="1" applyBorder="1" applyAlignment="1">
      <alignment horizontal="justify" vertical="center" wrapText="1"/>
    </xf>
    <xf numFmtId="172" fontId="2" fillId="0" borderId="30" xfId="0" applyNumberFormat="1" applyFont="1" applyFill="1" applyBorder="1" applyAlignment="1">
      <alignment horizontal="justify" vertical="center" wrapText="1"/>
    </xf>
    <xf numFmtId="172" fontId="3" fillId="0" borderId="30" xfId="0" applyNumberFormat="1" applyFont="1" applyFill="1" applyBorder="1" applyAlignment="1">
      <alignment horizontal="left" vertical="center" wrapText="1"/>
    </xf>
    <xf numFmtId="172" fontId="3" fillId="0" borderId="30" xfId="0" applyNumberFormat="1" applyFont="1" applyFill="1" applyBorder="1" applyAlignment="1">
      <alignment vertical="center" wrapText="1"/>
    </xf>
    <xf numFmtId="172" fontId="3" fillId="0" borderId="30" xfId="0" applyNumberFormat="1" applyFont="1" applyFill="1" applyBorder="1" applyAlignment="1" quotePrefix="1">
      <alignment horizontal="left" vertical="center" wrapText="1"/>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3" fillId="0" borderId="31" xfId="0" applyNumberFormat="1" applyFont="1" applyFill="1" applyBorder="1" applyAlignment="1" quotePrefix="1">
      <alignment horizontal="center" vertical="center"/>
    </xf>
    <xf numFmtId="0" fontId="3" fillId="0" borderId="34" xfId="0" applyFont="1" applyFill="1" applyBorder="1" applyAlignment="1" quotePrefix="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xf>
    <xf numFmtId="49" fontId="3" fillId="0" borderId="32" xfId="0" applyNumberFormat="1" applyFont="1" applyFill="1" applyBorder="1" applyAlignment="1">
      <alignment/>
    </xf>
    <xf numFmtId="0" fontId="3" fillId="0" borderId="30" xfId="0" applyNumberFormat="1" applyFont="1" applyFill="1" applyBorder="1" applyAlignment="1">
      <alignment horizontal="left" vertical="center" wrapText="1"/>
    </xf>
    <xf numFmtId="0" fontId="3" fillId="0" borderId="30" xfId="3470" applyFont="1" applyFill="1" applyBorder="1" applyAlignment="1">
      <alignment horizontal="left" vertical="center" wrapText="1"/>
      <protection/>
    </xf>
    <xf numFmtId="49" fontId="3" fillId="0" borderId="30" xfId="0" applyNumberFormat="1" applyFont="1" applyFill="1" applyBorder="1" applyAlignment="1">
      <alignment horizontal="center"/>
    </xf>
    <xf numFmtId="0" fontId="3" fillId="0" borderId="30" xfId="0" applyFont="1" applyFill="1" applyBorder="1" applyAlignment="1">
      <alignment horizontal="left" vertical="center" wrapText="1"/>
    </xf>
    <xf numFmtId="0" fontId="3" fillId="0" borderId="0" xfId="0" applyFont="1" applyFill="1" applyAlignment="1">
      <alignment horizontal="right"/>
    </xf>
    <xf numFmtId="172" fontId="3" fillId="0" borderId="30" xfId="0" applyNumberFormat="1" applyFont="1" applyFill="1" applyBorder="1" applyAlignment="1">
      <alignment horizontal="left" wrapText="1"/>
    </xf>
    <xf numFmtId="0" fontId="3" fillId="0" borderId="35" xfId="0" applyFont="1" applyFill="1" applyBorder="1" applyAlignment="1">
      <alignment horizontal="left" vertical="center" wrapText="1"/>
    </xf>
    <xf numFmtId="49" fontId="3" fillId="0" borderId="36" xfId="0" applyNumberFormat="1" applyFont="1" applyFill="1" applyBorder="1" applyAlignment="1">
      <alignment horizontal="center"/>
    </xf>
    <xf numFmtId="172" fontId="3" fillId="0" borderId="36" xfId="0" applyNumberFormat="1" applyFont="1" applyFill="1" applyBorder="1" applyAlignment="1">
      <alignment horizontal="left" vertical="center" wrapText="1"/>
    </xf>
    <xf numFmtId="0" fontId="3" fillId="0" borderId="30" xfId="0" applyFont="1" applyFill="1" applyBorder="1" applyAlignment="1">
      <alignment horizontal="center" wrapText="1"/>
    </xf>
    <xf numFmtId="173" fontId="3" fillId="0" borderId="30" xfId="3724" applyNumberFormat="1" applyFont="1" applyFill="1" applyBorder="1" applyAlignment="1">
      <alignment horizontal="center"/>
    </xf>
    <xf numFmtId="0" fontId="3" fillId="0" borderId="30" xfId="3471" applyFont="1" applyFill="1" applyBorder="1" applyAlignment="1">
      <alignment horizontal="left" vertical="center" wrapText="1"/>
      <protection/>
    </xf>
    <xf numFmtId="0" fontId="3" fillId="0" borderId="37" xfId="0" applyFont="1" applyFill="1" applyBorder="1" applyAlignment="1">
      <alignment horizontal="center" wrapText="1"/>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37" xfId="0" applyFont="1" applyFill="1" applyBorder="1" applyAlignment="1">
      <alignment vertical="center" wrapText="1"/>
    </xf>
    <xf numFmtId="0" fontId="2" fillId="0" borderId="32" xfId="0" applyFont="1" applyFill="1" applyBorder="1" applyAlignment="1">
      <alignment horizontal="center" vertical="center" wrapText="1"/>
    </xf>
    <xf numFmtId="49" fontId="3" fillId="0" borderId="31" xfId="0" applyNumberFormat="1" applyFont="1" applyFill="1" applyBorder="1" applyAlignment="1">
      <alignment horizontal="center" vertical="center"/>
    </xf>
    <xf numFmtId="0" fontId="3" fillId="0" borderId="32" xfId="0" applyFont="1" applyFill="1" applyBorder="1" applyAlignment="1" quotePrefix="1">
      <alignment horizontal="center" vertical="center"/>
    </xf>
    <xf numFmtId="173" fontId="2" fillId="0" borderId="29" xfId="3724" applyNumberFormat="1" applyFont="1" applyFill="1" applyBorder="1" applyAlignment="1">
      <alignment horizontal="center"/>
    </xf>
    <xf numFmtId="173" fontId="2" fillId="0" borderId="30" xfId="3724" applyNumberFormat="1" applyFont="1" applyFill="1" applyBorder="1" applyAlignment="1">
      <alignment horizontal="center"/>
    </xf>
    <xf numFmtId="173" fontId="10" fillId="0" borderId="30" xfId="3724" applyNumberFormat="1" applyFont="1" applyFill="1" applyBorder="1" applyAlignment="1">
      <alignment horizontal="center"/>
    </xf>
    <xf numFmtId="173" fontId="3" fillId="0" borderId="38" xfId="3724" applyNumberFormat="1" applyFont="1" applyFill="1" applyBorder="1" applyAlignment="1">
      <alignment horizontal="center"/>
    </xf>
    <xf numFmtId="173" fontId="3" fillId="0" borderId="37" xfId="3724" applyNumberFormat="1" applyFont="1" applyFill="1" applyBorder="1" applyAlignment="1">
      <alignment horizontal="center"/>
    </xf>
    <xf numFmtId="173" fontId="3" fillId="0" borderId="36" xfId="3724" applyNumberFormat="1" applyFont="1" applyFill="1" applyBorder="1" applyAlignment="1">
      <alignment horizontal="center"/>
    </xf>
    <xf numFmtId="173" fontId="3" fillId="0" borderId="39" xfId="3724" applyNumberFormat="1" applyFont="1" applyFill="1" applyBorder="1" applyAlignment="1">
      <alignment horizontal="center"/>
    </xf>
    <xf numFmtId="173" fontId="3" fillId="0" borderId="35" xfId="3724" applyNumberFormat="1" applyFont="1" applyFill="1" applyBorder="1" applyAlignment="1">
      <alignment horizontal="center"/>
    </xf>
    <xf numFmtId="173" fontId="3" fillId="0" borderId="31" xfId="3724" applyNumberFormat="1" applyFont="1" applyFill="1" applyBorder="1" applyAlignment="1">
      <alignment horizontal="center"/>
    </xf>
    <xf numFmtId="173" fontId="2" fillId="0" borderId="32" xfId="3724" applyNumberFormat="1" applyFont="1" applyFill="1" applyBorder="1" applyAlignment="1">
      <alignment horizontal="center"/>
    </xf>
    <xf numFmtId="173" fontId="3" fillId="0" borderId="0" xfId="0" applyNumberFormat="1" applyFont="1" applyFill="1" applyAlignment="1">
      <alignment horizontal="center"/>
    </xf>
    <xf numFmtId="0" fontId="13" fillId="0" borderId="0" xfId="0" applyFont="1" applyFill="1" applyAlignment="1">
      <alignment/>
    </xf>
    <xf numFmtId="0" fontId="3" fillId="0" borderId="38" xfId="1527" applyFont="1" applyFill="1" applyBorder="1" applyAlignment="1" applyProtection="1">
      <alignment horizontal="left" vertical="top" wrapText="1"/>
      <protection/>
    </xf>
    <xf numFmtId="0" fontId="3" fillId="0" borderId="37" xfId="1527" applyFont="1" applyFill="1" applyBorder="1" applyAlignment="1" applyProtection="1">
      <alignment horizontal="left" vertical="top" wrapText="1"/>
      <protection/>
    </xf>
    <xf numFmtId="0" fontId="3" fillId="0" borderId="0" xfId="3469" applyFont="1" applyFill="1" applyAlignment="1">
      <alignment horizontal="right"/>
      <protection/>
    </xf>
    <xf numFmtId="174" fontId="3" fillId="0" borderId="0" xfId="3724" applyNumberFormat="1" applyFont="1" applyFill="1" applyAlignment="1">
      <alignment vertical="top"/>
    </xf>
    <xf numFmtId="0" fontId="3" fillId="0" borderId="0" xfId="3469" applyFont="1" applyFill="1" applyAlignment="1">
      <alignment/>
      <protection/>
    </xf>
    <xf numFmtId="1" fontId="3" fillId="0" borderId="1" xfId="889" applyNumberFormat="1" applyFont="1" applyFill="1" applyAlignment="1" applyProtection="1">
      <alignment horizontal="center" shrinkToFit="1"/>
      <protection/>
    </xf>
    <xf numFmtId="0" fontId="3" fillId="0" borderId="1" xfId="1135" applyNumberFormat="1" applyFont="1" applyFill="1" applyProtection="1">
      <alignment horizontal="left" vertical="top" wrapText="1"/>
      <protection/>
    </xf>
    <xf numFmtId="1" fontId="3" fillId="0" borderId="40" xfId="889" applyNumberFormat="1" applyFont="1" applyFill="1" applyBorder="1" applyAlignment="1" applyProtection="1">
      <alignment horizontal="center" shrinkToFit="1"/>
      <protection/>
    </xf>
    <xf numFmtId="0" fontId="3" fillId="0" borderId="40" xfId="1135" applyNumberFormat="1" applyFont="1" applyFill="1" applyBorder="1" applyProtection="1">
      <alignment horizontal="left" vertical="top" wrapText="1"/>
      <protection/>
    </xf>
    <xf numFmtId="1" fontId="3" fillId="0" borderId="41" xfId="889" applyNumberFormat="1" applyFont="1" applyFill="1" applyBorder="1" applyAlignment="1" applyProtection="1">
      <alignment horizontal="center" shrinkToFit="1"/>
      <protection/>
    </xf>
    <xf numFmtId="0" fontId="3" fillId="0" borderId="41" xfId="1135" applyNumberFormat="1" applyFont="1" applyFill="1" applyBorder="1" applyAlignment="1" applyProtection="1">
      <alignment horizontal="left" vertical="top" wrapText="1"/>
      <protection/>
    </xf>
    <xf numFmtId="0" fontId="3" fillId="0" borderId="37" xfId="1135" applyNumberFormat="1" applyFont="1" applyFill="1" applyBorder="1" applyProtection="1">
      <alignment horizontal="left" vertical="top" wrapText="1"/>
      <protection/>
    </xf>
    <xf numFmtId="0" fontId="3" fillId="0" borderId="1" xfId="1135" applyNumberFormat="1" applyFont="1" applyFill="1" applyAlignment="1" applyProtection="1">
      <alignment horizontal="left" vertical="top" wrapText="1"/>
      <protection/>
    </xf>
    <xf numFmtId="0" fontId="3" fillId="0" borderId="0" xfId="3469" applyFont="1" applyFill="1" applyAlignment="1">
      <alignment horizontal="right"/>
      <protection/>
    </xf>
    <xf numFmtId="49" fontId="3" fillId="0" borderId="0" xfId="0" applyNumberFormat="1" applyFont="1" applyFill="1" applyBorder="1" applyAlignment="1">
      <alignment horizontal="center"/>
    </xf>
    <xf numFmtId="174" fontId="3" fillId="0" borderId="0" xfId="3724" applyNumberFormat="1" applyFont="1" applyFill="1" applyAlignment="1">
      <alignment horizontal="right" vertical="top"/>
    </xf>
    <xf numFmtId="0" fontId="7" fillId="0" borderId="0" xfId="0" applyFont="1" applyFill="1" applyAlignment="1">
      <alignment horizontal="center" vertical="center"/>
    </xf>
  </cellXfs>
  <cellStyles count="3759">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3-2024"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3-2024"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3-2024"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3-2024"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3-2024"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_п.1 доходы 2021"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4" xfId="3728"/>
    <cellStyle name="Финансовый 5" xfId="3729"/>
    <cellStyle name="Хороший" xfId="3730"/>
    <cellStyle name="Хороший 10" xfId="3731"/>
    <cellStyle name="Хороший 10 2" xfId="3732"/>
    <cellStyle name="Хороший 11" xfId="3733"/>
    <cellStyle name="Хороший 12" xfId="3734"/>
    <cellStyle name="Хороший 13" xfId="3735"/>
    <cellStyle name="Хороший 14" xfId="3736"/>
    <cellStyle name="Хороший 15" xfId="3737"/>
    <cellStyle name="Хороший 16" xfId="3738"/>
    <cellStyle name="Хороший 2" xfId="3739"/>
    <cellStyle name="Хороший 2 2" xfId="3740"/>
    <cellStyle name="Хороший 2 3" xfId="3741"/>
    <cellStyle name="Хороший 2 4" xfId="3742"/>
    <cellStyle name="Хороший 2 5" xfId="3743"/>
    <cellStyle name="Хороший 2 6" xfId="3744"/>
    <cellStyle name="Хороший 2 7" xfId="3745"/>
    <cellStyle name="Хороший 2 8" xfId="3746"/>
    <cellStyle name="Хороший 3" xfId="3747"/>
    <cellStyle name="Хороший 3 2" xfId="3748"/>
    <cellStyle name="Хороший 3 3" xfId="3749"/>
    <cellStyle name="Хороший 3 4" xfId="3750"/>
    <cellStyle name="Хороший 3 5" xfId="3751"/>
    <cellStyle name="Хороший 3 6" xfId="3752"/>
    <cellStyle name="Хороший 4" xfId="3753"/>
    <cellStyle name="Хороший 4 2" xfId="3754"/>
    <cellStyle name="Хороший 4 3" xfId="3755"/>
    <cellStyle name="Хороший 4 4" xfId="3756"/>
    <cellStyle name="Хороший 4 5" xfId="3757"/>
    <cellStyle name="Хороший 4 6" xfId="3758"/>
    <cellStyle name="Хороший 5" xfId="3759"/>
    <cellStyle name="Хороший 5 2" xfId="3760"/>
    <cellStyle name="Хороший 5 3" xfId="3761"/>
    <cellStyle name="Хороший 5 4" xfId="3762"/>
    <cellStyle name="Хороший 5 5" xfId="3763"/>
    <cellStyle name="Хороший 5 6" xfId="3764"/>
    <cellStyle name="Хороший 6" xfId="3765"/>
    <cellStyle name="Хороший 6 2" xfId="3766"/>
    <cellStyle name="Хороший 7" xfId="3767"/>
    <cellStyle name="Хороший 7 2" xfId="3768"/>
    <cellStyle name="Хороший 8" xfId="3769"/>
    <cellStyle name="Хороший 8 2" xfId="3770"/>
    <cellStyle name="Хороший 9" xfId="3771"/>
    <cellStyle name="Хороший 9 2" xfId="37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E9757A1FE9C3818AA885F4EFEC90633C6E466B662A1C316E922A75646B3C4AE26FFDB039AD2E9C49CC3851232F55E40217C9B5DB3E6F8A1D59xCF" TargetMode="External" /><Relationship Id="rId2" Type="http://schemas.openxmlformats.org/officeDocument/2006/relationships/hyperlink" Target="consultantplus://offline/ref=DF97E702C912D49446A64AAFF906F0A8A4C602576329AAE9111DF0EC3F99BADA5E18390383DB3004796D537F0D0C0D1400ACC33A3EE3YF03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45F784E63AF4E343C5CD8179A96F21DD484C51102D05338879C2F435BCA6F8A5417D570E4FF34CD771EBEA9D1B64C5BEFEC81D0E256ADE28iA18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hyperlink" Target="consultantplus://offline/ref=E9757A1FE9C3818AA885F4EFEC90633C6E466B662A1C316E922A75646B3C4AE26FFDB039AD2E9C49CC3851232F55E40217C9B5DB3E6F8A1D59xC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188"/>
  <sheetViews>
    <sheetView tabSelected="1" view="pageLayout" zoomScale="90" zoomScaleNormal="80" zoomScaleSheetLayoutView="100" zoomScalePageLayoutView="90" workbookViewId="0" topLeftCell="A1">
      <selection activeCell="A4" sqref="A4:D4"/>
    </sheetView>
  </sheetViews>
  <sheetFormatPr defaultColWidth="9.00390625" defaultRowHeight="12.75"/>
  <cols>
    <col min="1" max="1" width="28.125" style="18" customWidth="1"/>
    <col min="2" max="2" width="62.375" style="16" customWidth="1"/>
    <col min="3" max="4" width="14.875" style="61" customWidth="1"/>
    <col min="5" max="5" width="19.625" style="21" customWidth="1"/>
    <col min="6" max="16384" width="9.125" style="21" customWidth="1"/>
  </cols>
  <sheetData>
    <row r="1" spans="1:4" ht="15.75">
      <c r="A1" s="77"/>
      <c r="B1" s="77"/>
      <c r="C1" s="77"/>
      <c r="D1" s="77"/>
    </row>
    <row r="2" spans="1:4" ht="15.75">
      <c r="A2" s="78" t="s">
        <v>34</v>
      </c>
      <c r="B2" s="78"/>
      <c r="C2" s="78"/>
      <c r="D2" s="78"/>
    </row>
    <row r="3" spans="1:4" ht="15.75">
      <c r="A3" s="76" t="s">
        <v>28</v>
      </c>
      <c r="B3" s="76"/>
      <c r="C3" s="76"/>
      <c r="D3" s="76"/>
    </row>
    <row r="4" spans="1:4" ht="15.75">
      <c r="A4" s="76" t="s">
        <v>331</v>
      </c>
      <c r="B4" s="76"/>
      <c r="C4" s="76"/>
      <c r="D4" s="76"/>
    </row>
    <row r="6" spans="1:8" ht="15.75">
      <c r="A6" s="78" t="s">
        <v>34</v>
      </c>
      <c r="B6" s="78"/>
      <c r="C6" s="78"/>
      <c r="D6" s="78"/>
      <c r="E6" s="66"/>
      <c r="F6" s="66"/>
      <c r="G6" s="66"/>
      <c r="H6" s="66"/>
    </row>
    <row r="7" spans="1:8" ht="15.75">
      <c r="A7" s="76" t="s">
        <v>28</v>
      </c>
      <c r="B7" s="76"/>
      <c r="C7" s="76"/>
      <c r="D7" s="76"/>
      <c r="E7" s="67"/>
      <c r="F7" s="67"/>
      <c r="G7" s="67"/>
      <c r="H7" s="67"/>
    </row>
    <row r="8" spans="1:8" ht="15.75">
      <c r="A8" s="76" t="s">
        <v>29</v>
      </c>
      <c r="B8" s="76"/>
      <c r="C8" s="76"/>
      <c r="D8" s="76"/>
      <c r="E8" s="67"/>
      <c r="F8" s="67"/>
      <c r="G8" s="67"/>
      <c r="H8" s="67"/>
    </row>
    <row r="9" spans="1:8" ht="15.75">
      <c r="A9" s="76" t="s">
        <v>30</v>
      </c>
      <c r="B9" s="76"/>
      <c r="C9" s="76"/>
      <c r="D9" s="76"/>
      <c r="E9" s="67"/>
      <c r="F9" s="67"/>
      <c r="G9" s="67"/>
      <c r="H9" s="67"/>
    </row>
    <row r="10" spans="1:8" ht="15.75">
      <c r="A10" s="76" t="s">
        <v>31</v>
      </c>
      <c r="B10" s="76"/>
      <c r="C10" s="76"/>
      <c r="D10" s="76"/>
      <c r="E10" s="67"/>
      <c r="F10" s="67"/>
      <c r="G10" s="67"/>
      <c r="H10" s="67"/>
    </row>
    <row r="11" spans="1:8" ht="15.75">
      <c r="A11" s="76" t="s">
        <v>313</v>
      </c>
      <c r="B11" s="76"/>
      <c r="C11" s="76"/>
      <c r="D11" s="76"/>
      <c r="E11" s="67"/>
      <c r="F11" s="67"/>
      <c r="G11" s="67"/>
      <c r="H11" s="67"/>
    </row>
    <row r="12" spans="1:8" ht="15.75">
      <c r="A12" s="65"/>
      <c r="B12" s="65"/>
      <c r="C12" s="65"/>
      <c r="D12" s="65" t="s">
        <v>314</v>
      </c>
      <c r="E12" s="67"/>
      <c r="F12" s="67"/>
      <c r="G12" s="67"/>
      <c r="H12" s="67"/>
    </row>
    <row r="13" spans="1:8" ht="15.75">
      <c r="A13" s="76" t="s">
        <v>289</v>
      </c>
      <c r="B13" s="76"/>
      <c r="C13" s="76"/>
      <c r="D13" s="76"/>
      <c r="E13" s="67"/>
      <c r="F13" s="67"/>
      <c r="G13" s="67"/>
      <c r="H13" s="67"/>
    </row>
    <row r="14" spans="1:8" ht="15.75">
      <c r="A14" s="76" t="s">
        <v>290</v>
      </c>
      <c r="B14" s="76"/>
      <c r="C14" s="76"/>
      <c r="D14" s="76"/>
      <c r="E14" s="67"/>
      <c r="F14" s="67"/>
      <c r="G14" s="67"/>
      <c r="H14" s="67"/>
    </row>
    <row r="15" spans="1:8" ht="15.75">
      <c r="A15" s="76" t="s">
        <v>312</v>
      </c>
      <c r="B15" s="76"/>
      <c r="C15" s="76"/>
      <c r="D15" s="76"/>
      <c r="E15" s="62"/>
      <c r="F15" s="62"/>
      <c r="G15" s="62"/>
      <c r="H15" s="62"/>
    </row>
    <row r="16" spans="1:5" ht="15.75">
      <c r="A16" s="36"/>
      <c r="B16" s="2"/>
      <c r="C16" s="36"/>
      <c r="D16" s="36"/>
      <c r="E16" s="1"/>
    </row>
    <row r="17" spans="1:5" ht="15.75">
      <c r="A17" s="36"/>
      <c r="B17" s="2"/>
      <c r="C17" s="36"/>
      <c r="D17" s="36"/>
      <c r="E17" s="1"/>
    </row>
    <row r="18" spans="1:4" s="22" customFormat="1" ht="18.75">
      <c r="A18" s="79" t="s">
        <v>81</v>
      </c>
      <c r="B18" s="79"/>
      <c r="C18" s="79"/>
      <c r="D18" s="79"/>
    </row>
    <row r="19" spans="1:4" s="22" customFormat="1" ht="18.75">
      <c r="A19" s="79" t="s">
        <v>330</v>
      </c>
      <c r="B19" s="79"/>
      <c r="C19" s="79"/>
      <c r="D19" s="79"/>
    </row>
    <row r="20" spans="1:4" s="22" customFormat="1" ht="18.75">
      <c r="A20" s="79" t="s">
        <v>291</v>
      </c>
      <c r="B20" s="79"/>
      <c r="C20" s="79"/>
      <c r="D20" s="79"/>
    </row>
    <row r="21" spans="1:4" ht="16.5" thickBot="1">
      <c r="A21" s="19"/>
      <c r="B21" s="15"/>
      <c r="C21" s="36"/>
      <c r="D21" s="36" t="s">
        <v>207</v>
      </c>
    </row>
    <row r="22" spans="1:4" ht="32.25" thickBot="1">
      <c r="A22" s="23" t="s">
        <v>82</v>
      </c>
      <c r="B22" s="24" t="s">
        <v>79</v>
      </c>
      <c r="C22" s="48" t="s">
        <v>38</v>
      </c>
      <c r="D22" s="48" t="s">
        <v>292</v>
      </c>
    </row>
    <row r="23" spans="1:4" s="20" customFormat="1" ht="16.5" thickBot="1">
      <c r="A23" s="25">
        <v>1</v>
      </c>
      <c r="B23" s="26" t="s">
        <v>80</v>
      </c>
      <c r="C23" s="49" t="s">
        <v>5</v>
      </c>
      <c r="D23" s="50">
        <v>4</v>
      </c>
    </row>
    <row r="24" spans="1:4" ht="15.75">
      <c r="A24" s="27" t="s">
        <v>83</v>
      </c>
      <c r="B24" s="3" t="s">
        <v>84</v>
      </c>
      <c r="C24" s="51">
        <f>C25+C39+C55+C61+C84+C91+C94+C101+C47+C33+C132</f>
        <v>4869927</v>
      </c>
      <c r="D24" s="51">
        <f>D25+D39+D55+D61+D84+D91+D94+D101+D47+D33+D132</f>
        <v>4868510</v>
      </c>
    </row>
    <row r="25" spans="1:4" ht="15.75">
      <c r="A25" s="28" t="s">
        <v>85</v>
      </c>
      <c r="B25" s="4" t="s">
        <v>86</v>
      </c>
      <c r="C25" s="52">
        <f>C26</f>
        <v>2815933</v>
      </c>
      <c r="D25" s="52">
        <f>D26</f>
        <v>2773739</v>
      </c>
    </row>
    <row r="26" spans="1:4" ht="15.75">
      <c r="A26" s="28" t="s">
        <v>87</v>
      </c>
      <c r="B26" s="4" t="s">
        <v>189</v>
      </c>
      <c r="C26" s="52">
        <f>C28+C29+C30+C31+C32</f>
        <v>2815933</v>
      </c>
      <c r="D26" s="52">
        <f>D28+D29+D30+D31+D32</f>
        <v>2773739</v>
      </c>
    </row>
    <row r="27" spans="1:4" ht="19.5" customHeight="1">
      <c r="A27" s="28"/>
      <c r="B27" s="5" t="s">
        <v>88</v>
      </c>
      <c r="C27" s="53">
        <v>1295300.2</v>
      </c>
      <c r="D27" s="53">
        <v>1212399.7</v>
      </c>
    </row>
    <row r="28" spans="1:4" ht="81.75" customHeight="1">
      <c r="A28" s="34" t="s">
        <v>89</v>
      </c>
      <c r="B28" s="6" t="s">
        <v>153</v>
      </c>
      <c r="C28" s="42">
        <v>2561822</v>
      </c>
      <c r="D28" s="42">
        <v>2523436</v>
      </c>
    </row>
    <row r="29" spans="1:4" ht="117" customHeight="1">
      <c r="A29" s="34" t="s">
        <v>90</v>
      </c>
      <c r="B29" s="6" t="s">
        <v>56</v>
      </c>
      <c r="C29" s="42">
        <v>2451</v>
      </c>
      <c r="D29" s="42">
        <v>2415</v>
      </c>
    </row>
    <row r="30" spans="1:4" ht="48" customHeight="1">
      <c r="A30" s="34" t="s">
        <v>91</v>
      </c>
      <c r="B30" s="6" t="s">
        <v>57</v>
      </c>
      <c r="C30" s="42">
        <v>51026</v>
      </c>
      <c r="D30" s="42">
        <v>50261</v>
      </c>
    </row>
    <row r="31" spans="1:4" ht="96.75" customHeight="1">
      <c r="A31" s="34" t="s">
        <v>164</v>
      </c>
      <c r="B31" s="6" t="s">
        <v>208</v>
      </c>
      <c r="C31" s="42">
        <v>59994</v>
      </c>
      <c r="D31" s="42">
        <v>59095</v>
      </c>
    </row>
    <row r="32" spans="1:4" ht="111.75" customHeight="1">
      <c r="A32" s="34" t="s">
        <v>39</v>
      </c>
      <c r="B32" s="6" t="s">
        <v>54</v>
      </c>
      <c r="C32" s="42">
        <v>140640</v>
      </c>
      <c r="D32" s="42">
        <v>138532</v>
      </c>
    </row>
    <row r="33" spans="1:4" ht="50.25" customHeight="1">
      <c r="A33" s="28" t="s">
        <v>154</v>
      </c>
      <c r="B33" s="7" t="s">
        <v>190</v>
      </c>
      <c r="C33" s="52">
        <f>C34</f>
        <v>49063</v>
      </c>
      <c r="D33" s="52">
        <f>D34</f>
        <v>49063</v>
      </c>
    </row>
    <row r="34" spans="1:4" ht="36.75" customHeight="1">
      <c r="A34" s="34" t="s">
        <v>155</v>
      </c>
      <c r="B34" s="6" t="s">
        <v>156</v>
      </c>
      <c r="C34" s="42">
        <v>49063</v>
      </c>
      <c r="D34" s="42">
        <f>SUM(D35+D37+D36+D38)</f>
        <v>49063</v>
      </c>
    </row>
    <row r="35" spans="1:4" ht="82.5" customHeight="1">
      <c r="A35" s="34" t="s">
        <v>165</v>
      </c>
      <c r="B35" s="6" t="s">
        <v>177</v>
      </c>
      <c r="C35" s="42">
        <v>14345</v>
      </c>
      <c r="D35" s="42">
        <v>14345</v>
      </c>
    </row>
    <row r="36" spans="1:4" ht="96.75" customHeight="1">
      <c r="A36" s="34" t="s">
        <v>173</v>
      </c>
      <c r="B36" s="6" t="s">
        <v>286</v>
      </c>
      <c r="C36" s="42">
        <v>331</v>
      </c>
      <c r="D36" s="42">
        <v>331</v>
      </c>
    </row>
    <row r="37" spans="1:4" ht="78" customHeight="1">
      <c r="A37" s="34" t="s">
        <v>166</v>
      </c>
      <c r="B37" s="6" t="s">
        <v>176</v>
      </c>
      <c r="C37" s="42">
        <v>33631</v>
      </c>
      <c r="D37" s="42">
        <v>33631</v>
      </c>
    </row>
    <row r="38" spans="1:4" ht="83.25" customHeight="1">
      <c r="A38" s="34" t="s">
        <v>174</v>
      </c>
      <c r="B38" s="6" t="s">
        <v>175</v>
      </c>
      <c r="C38" s="42">
        <v>756</v>
      </c>
      <c r="D38" s="42">
        <v>756</v>
      </c>
    </row>
    <row r="39" spans="1:4" ht="15.75">
      <c r="A39" s="28" t="s">
        <v>92</v>
      </c>
      <c r="B39" s="4" t="s">
        <v>191</v>
      </c>
      <c r="C39" s="52">
        <f>SUM(C40+C44+C45+C46)</f>
        <v>1098678</v>
      </c>
      <c r="D39" s="52">
        <f>SUM(D40+D44+D45+D46)</f>
        <v>1113444</v>
      </c>
    </row>
    <row r="40" spans="1:4" ht="31.5">
      <c r="A40" s="28" t="s">
        <v>158</v>
      </c>
      <c r="B40" s="4" t="s">
        <v>157</v>
      </c>
      <c r="C40" s="52">
        <f>C41+C42+C43</f>
        <v>928844</v>
      </c>
      <c r="D40" s="52">
        <f>D41+D42+D43</f>
        <v>944332</v>
      </c>
    </row>
    <row r="41" spans="1:4" ht="31.5">
      <c r="A41" s="34" t="s">
        <v>161</v>
      </c>
      <c r="B41" s="8" t="s">
        <v>159</v>
      </c>
      <c r="C41" s="42">
        <v>578670</v>
      </c>
      <c r="D41" s="42">
        <v>588319</v>
      </c>
    </row>
    <row r="42" spans="1:4" ht="64.5" customHeight="1">
      <c r="A42" s="34" t="s">
        <v>162</v>
      </c>
      <c r="B42" s="8" t="s">
        <v>248</v>
      </c>
      <c r="C42" s="42">
        <v>350174</v>
      </c>
      <c r="D42" s="42">
        <v>356013</v>
      </c>
    </row>
    <row r="43" spans="1:4" ht="31.5" hidden="1">
      <c r="A43" s="34" t="s">
        <v>163</v>
      </c>
      <c r="B43" s="8" t="s">
        <v>160</v>
      </c>
      <c r="C43" s="42">
        <v>0</v>
      </c>
      <c r="D43" s="42">
        <v>0</v>
      </c>
    </row>
    <row r="44" spans="1:4" ht="31.5" hidden="1">
      <c r="A44" s="28" t="s">
        <v>93</v>
      </c>
      <c r="B44" s="4" t="s">
        <v>94</v>
      </c>
      <c r="C44" s="52"/>
      <c r="D44" s="52"/>
    </row>
    <row r="45" spans="1:4" ht="15.75">
      <c r="A45" s="28" t="s">
        <v>95</v>
      </c>
      <c r="B45" s="4" t="s">
        <v>96</v>
      </c>
      <c r="C45" s="52">
        <v>26997</v>
      </c>
      <c r="D45" s="52">
        <v>27211</v>
      </c>
    </row>
    <row r="46" spans="1:4" ht="31.5">
      <c r="A46" s="28" t="s">
        <v>247</v>
      </c>
      <c r="B46" s="4" t="s">
        <v>178</v>
      </c>
      <c r="C46" s="52">
        <v>142837</v>
      </c>
      <c r="D46" s="52">
        <v>141901</v>
      </c>
    </row>
    <row r="47" spans="1:4" ht="15.75">
      <c r="A47" s="28" t="s">
        <v>97</v>
      </c>
      <c r="B47" s="4" t="s">
        <v>192</v>
      </c>
      <c r="C47" s="52">
        <f>C48+C50</f>
        <v>356422</v>
      </c>
      <c r="D47" s="52">
        <f>D48+D50</f>
        <v>357299</v>
      </c>
    </row>
    <row r="48" spans="1:4" ht="15.75">
      <c r="A48" s="28" t="s">
        <v>98</v>
      </c>
      <c r="B48" s="4" t="s">
        <v>99</v>
      </c>
      <c r="C48" s="52">
        <f>C49</f>
        <v>196645</v>
      </c>
      <c r="D48" s="52">
        <f>D49</f>
        <v>197236</v>
      </c>
    </row>
    <row r="49" spans="1:4" ht="47.25">
      <c r="A49" s="34" t="s">
        <v>100</v>
      </c>
      <c r="B49" s="6" t="s">
        <v>58</v>
      </c>
      <c r="C49" s="42">
        <v>196645</v>
      </c>
      <c r="D49" s="42">
        <v>197236</v>
      </c>
    </row>
    <row r="50" spans="1:4" ht="15.75">
      <c r="A50" s="28" t="s">
        <v>101</v>
      </c>
      <c r="B50" s="4" t="s">
        <v>188</v>
      </c>
      <c r="C50" s="52">
        <f>C51+C53</f>
        <v>159777</v>
      </c>
      <c r="D50" s="52">
        <f>D51+D53</f>
        <v>160063</v>
      </c>
    </row>
    <row r="51" spans="1:4" ht="15.75">
      <c r="A51" s="34" t="s">
        <v>181</v>
      </c>
      <c r="B51" s="9" t="s">
        <v>179</v>
      </c>
      <c r="C51" s="42">
        <f>C52</f>
        <v>102812</v>
      </c>
      <c r="D51" s="42">
        <f>D52</f>
        <v>102812</v>
      </c>
    </row>
    <row r="52" spans="1:4" ht="34.5" customHeight="1">
      <c r="A52" s="34" t="s">
        <v>180</v>
      </c>
      <c r="B52" s="9" t="s">
        <v>182</v>
      </c>
      <c r="C52" s="42">
        <v>102812</v>
      </c>
      <c r="D52" s="42">
        <v>102812</v>
      </c>
    </row>
    <row r="53" spans="1:4" ht="15.75">
      <c r="A53" s="34" t="s">
        <v>183</v>
      </c>
      <c r="B53" s="9" t="s">
        <v>185</v>
      </c>
      <c r="C53" s="42">
        <f>C54</f>
        <v>56965</v>
      </c>
      <c r="D53" s="42">
        <f>D54</f>
        <v>57251</v>
      </c>
    </row>
    <row r="54" spans="1:4" ht="34.5" customHeight="1">
      <c r="A54" s="29" t="s">
        <v>184</v>
      </c>
      <c r="B54" s="9" t="s">
        <v>186</v>
      </c>
      <c r="C54" s="42">
        <v>56965</v>
      </c>
      <c r="D54" s="42">
        <v>57251</v>
      </c>
    </row>
    <row r="55" spans="1:4" s="17" customFormat="1" ht="15.75">
      <c r="A55" s="28" t="s">
        <v>102</v>
      </c>
      <c r="B55" s="7" t="s">
        <v>103</v>
      </c>
      <c r="C55" s="52">
        <f>C56+C58</f>
        <v>159519</v>
      </c>
      <c r="D55" s="52">
        <f>D56+D58</f>
        <v>177929</v>
      </c>
    </row>
    <row r="56" spans="1:4" s="17" customFormat="1" ht="37.5" customHeight="1">
      <c r="A56" s="34" t="s">
        <v>104</v>
      </c>
      <c r="B56" s="6" t="s">
        <v>59</v>
      </c>
      <c r="C56" s="42">
        <f>C57</f>
        <v>159213</v>
      </c>
      <c r="D56" s="42">
        <f>D57</f>
        <v>177613</v>
      </c>
    </row>
    <row r="57" spans="1:4" ht="51" customHeight="1">
      <c r="A57" s="34" t="s">
        <v>105</v>
      </c>
      <c r="B57" s="6" t="s">
        <v>106</v>
      </c>
      <c r="C57" s="42">
        <v>159213</v>
      </c>
      <c r="D57" s="42">
        <v>177613</v>
      </c>
    </row>
    <row r="58" spans="1:4" ht="35.25" customHeight="1">
      <c r="A58" s="34" t="s">
        <v>107</v>
      </c>
      <c r="B58" s="10" t="s">
        <v>108</v>
      </c>
      <c r="C58" s="42">
        <f>C59+C60</f>
        <v>306</v>
      </c>
      <c r="D58" s="42">
        <f>D59+D60</f>
        <v>316</v>
      </c>
    </row>
    <row r="59" spans="1:4" ht="31.5">
      <c r="A59" s="34" t="s">
        <v>60</v>
      </c>
      <c r="B59" s="6" t="s">
        <v>109</v>
      </c>
      <c r="C59" s="42">
        <v>138</v>
      </c>
      <c r="D59" s="42">
        <v>148</v>
      </c>
    </row>
    <row r="60" spans="1:4" ht="93" customHeight="1">
      <c r="A60" s="34" t="s">
        <v>246</v>
      </c>
      <c r="B60" s="6" t="s">
        <v>187</v>
      </c>
      <c r="C60" s="42">
        <v>168</v>
      </c>
      <c r="D60" s="42">
        <v>168</v>
      </c>
    </row>
    <row r="61" spans="1:4" s="17" customFormat="1" ht="48.75" customHeight="1">
      <c r="A61" s="28" t="s">
        <v>110</v>
      </c>
      <c r="B61" s="7" t="s">
        <v>209</v>
      </c>
      <c r="C61" s="52">
        <f>C62+C73+C76</f>
        <v>295159</v>
      </c>
      <c r="D61" s="52">
        <f>D62+D73+D76</f>
        <v>295455</v>
      </c>
    </row>
    <row r="62" spans="1:4" s="17" customFormat="1" ht="100.5" customHeight="1">
      <c r="A62" s="28" t="s">
        <v>111</v>
      </c>
      <c r="B62" s="7" t="s">
        <v>112</v>
      </c>
      <c r="C62" s="52">
        <f>C67+C63</f>
        <v>249411</v>
      </c>
      <c r="D62" s="52">
        <f>D67+D63</f>
        <v>249357</v>
      </c>
    </row>
    <row r="63" spans="1:4" s="17" customFormat="1" ht="79.5" customHeight="1">
      <c r="A63" s="28" t="s">
        <v>113</v>
      </c>
      <c r="B63" s="7" t="s">
        <v>61</v>
      </c>
      <c r="C63" s="52">
        <f>C64</f>
        <v>221825</v>
      </c>
      <c r="D63" s="52">
        <f>D64</f>
        <v>221825</v>
      </c>
    </row>
    <row r="64" spans="1:4" ht="80.25" customHeight="1">
      <c r="A64" s="34" t="s">
        <v>62</v>
      </c>
      <c r="B64" s="6" t="s">
        <v>63</v>
      </c>
      <c r="C64" s="42">
        <f>C65+C66</f>
        <v>221825</v>
      </c>
      <c r="D64" s="42">
        <f>D65+D66</f>
        <v>221825</v>
      </c>
    </row>
    <row r="65" spans="1:4" ht="61.5" customHeight="1">
      <c r="A65" s="34" t="s">
        <v>64</v>
      </c>
      <c r="B65" s="6" t="s">
        <v>65</v>
      </c>
      <c r="C65" s="42">
        <v>221825</v>
      </c>
      <c r="D65" s="42">
        <v>221825</v>
      </c>
    </row>
    <row r="66" spans="1:4" ht="60" customHeight="1" hidden="1">
      <c r="A66" s="34" t="s">
        <v>66</v>
      </c>
      <c r="B66" s="6" t="s">
        <v>67</v>
      </c>
      <c r="C66" s="42">
        <v>0</v>
      </c>
      <c r="D66" s="42">
        <v>0</v>
      </c>
    </row>
    <row r="67" spans="1:4" ht="96.75" customHeight="1">
      <c r="A67" s="28" t="s">
        <v>114</v>
      </c>
      <c r="B67" s="4" t="s">
        <v>115</v>
      </c>
      <c r="C67" s="52">
        <f>C68</f>
        <v>27586</v>
      </c>
      <c r="D67" s="52">
        <f>D68</f>
        <v>27532</v>
      </c>
    </row>
    <row r="68" spans="1:4" ht="79.5" customHeight="1">
      <c r="A68" s="34" t="s">
        <v>68</v>
      </c>
      <c r="B68" s="6" t="s">
        <v>69</v>
      </c>
      <c r="C68" s="42">
        <f>C69+C70+C72+C71</f>
        <v>27586</v>
      </c>
      <c r="D68" s="42">
        <f>D69+D70+D72+D71</f>
        <v>27532</v>
      </c>
    </row>
    <row r="69" spans="1:4" ht="76.5" customHeight="1">
      <c r="A69" s="34" t="s">
        <v>116</v>
      </c>
      <c r="B69" s="6" t="s">
        <v>228</v>
      </c>
      <c r="C69" s="42">
        <v>26110</v>
      </c>
      <c r="D69" s="42">
        <v>26110</v>
      </c>
    </row>
    <row r="70" spans="1:4" ht="33.75" customHeight="1">
      <c r="A70" s="34" t="s">
        <v>117</v>
      </c>
      <c r="B70" s="6" t="s">
        <v>229</v>
      </c>
      <c r="C70" s="42">
        <v>496</v>
      </c>
      <c r="D70" s="42">
        <v>442</v>
      </c>
    </row>
    <row r="71" spans="1:4" ht="143.25" customHeight="1">
      <c r="A71" s="34" t="s">
        <v>274</v>
      </c>
      <c r="B71" s="6" t="s">
        <v>211</v>
      </c>
      <c r="C71" s="42">
        <v>980</v>
      </c>
      <c r="D71" s="42">
        <v>980</v>
      </c>
    </row>
    <row r="72" spans="1:4" ht="145.5" customHeight="1" hidden="1">
      <c r="A72" s="34" t="s">
        <v>210</v>
      </c>
      <c r="B72" s="6" t="s">
        <v>211</v>
      </c>
      <c r="C72" s="42"/>
      <c r="D72" s="42"/>
    </row>
    <row r="73" spans="1:4" ht="31.5" hidden="1">
      <c r="A73" s="28" t="s">
        <v>118</v>
      </c>
      <c r="B73" s="4" t="s">
        <v>119</v>
      </c>
      <c r="C73" s="52">
        <f>C74</f>
        <v>0</v>
      </c>
      <c r="D73" s="52">
        <f>D74</f>
        <v>0</v>
      </c>
    </row>
    <row r="74" spans="1:4" ht="51" customHeight="1" hidden="1">
      <c r="A74" s="34" t="s">
        <v>120</v>
      </c>
      <c r="B74" s="8" t="s">
        <v>70</v>
      </c>
      <c r="C74" s="42">
        <f>C75</f>
        <v>0</v>
      </c>
      <c r="D74" s="42">
        <f>D75</f>
        <v>0</v>
      </c>
    </row>
    <row r="75" spans="1:4" ht="69.75" customHeight="1" hidden="1">
      <c r="A75" s="34" t="s">
        <v>121</v>
      </c>
      <c r="B75" s="8" t="s">
        <v>71</v>
      </c>
      <c r="C75" s="42">
        <v>0</v>
      </c>
      <c r="D75" s="42">
        <v>0</v>
      </c>
    </row>
    <row r="76" spans="1:4" ht="98.25" customHeight="1">
      <c r="A76" s="28" t="s">
        <v>122</v>
      </c>
      <c r="B76" s="4" t="s">
        <v>72</v>
      </c>
      <c r="C76" s="52">
        <f>C77+C81</f>
        <v>45748</v>
      </c>
      <c r="D76" s="52">
        <f>D77+D81</f>
        <v>46098</v>
      </c>
    </row>
    <row r="77" spans="1:4" ht="78.75" customHeight="1">
      <c r="A77" s="34" t="s">
        <v>123</v>
      </c>
      <c r="B77" s="8" t="s">
        <v>73</v>
      </c>
      <c r="C77" s="42">
        <f>C78</f>
        <v>23857</v>
      </c>
      <c r="D77" s="42">
        <f>D78</f>
        <v>23857</v>
      </c>
    </row>
    <row r="78" spans="1:4" ht="79.5" customHeight="1">
      <c r="A78" s="34" t="s">
        <v>124</v>
      </c>
      <c r="B78" s="8" t="s">
        <v>125</v>
      </c>
      <c r="C78" s="42">
        <f>SUM(C79:C80)</f>
        <v>23857</v>
      </c>
      <c r="D78" s="42">
        <f>SUM(D79:D80)</f>
        <v>23857</v>
      </c>
    </row>
    <row r="79" spans="1:4" ht="31.5" customHeight="1">
      <c r="A79" s="34" t="s">
        <v>126</v>
      </c>
      <c r="B79" s="8" t="s">
        <v>127</v>
      </c>
      <c r="C79" s="42">
        <v>19057</v>
      </c>
      <c r="D79" s="42">
        <v>19057</v>
      </c>
    </row>
    <row r="80" spans="1:4" ht="15.75">
      <c r="A80" s="34" t="s">
        <v>128</v>
      </c>
      <c r="B80" s="8" t="s">
        <v>129</v>
      </c>
      <c r="C80" s="42">
        <v>4800</v>
      </c>
      <c r="D80" s="42">
        <v>4800</v>
      </c>
    </row>
    <row r="81" spans="1:4" ht="126">
      <c r="A81" s="34" t="s">
        <v>324</v>
      </c>
      <c r="B81" s="8" t="s">
        <v>325</v>
      </c>
      <c r="C81" s="42">
        <f>C82+C83</f>
        <v>21891</v>
      </c>
      <c r="D81" s="42">
        <f>D82+D83</f>
        <v>22241</v>
      </c>
    </row>
    <row r="82" spans="1:4" ht="126">
      <c r="A82" s="46" t="s">
        <v>327</v>
      </c>
      <c r="B82" s="47" t="s">
        <v>326</v>
      </c>
      <c r="C82" s="42">
        <v>21850</v>
      </c>
      <c r="D82" s="42">
        <v>22200</v>
      </c>
    </row>
    <row r="83" spans="1:4" ht="141.75">
      <c r="A83" s="46" t="s">
        <v>328</v>
      </c>
      <c r="B83" s="47" t="s">
        <v>329</v>
      </c>
      <c r="C83" s="42">
        <v>41</v>
      </c>
      <c r="D83" s="42">
        <v>41</v>
      </c>
    </row>
    <row r="84" spans="1:4" ht="31.5">
      <c r="A84" s="28" t="s">
        <v>130</v>
      </c>
      <c r="B84" s="4" t="s">
        <v>131</v>
      </c>
      <c r="C84" s="52">
        <f>C85</f>
        <v>16256</v>
      </c>
      <c r="D84" s="52">
        <f>D85</f>
        <v>17766</v>
      </c>
    </row>
    <row r="85" spans="1:4" ht="18.75" customHeight="1">
      <c r="A85" s="28" t="s">
        <v>132</v>
      </c>
      <c r="B85" s="4" t="s">
        <v>133</v>
      </c>
      <c r="C85" s="52">
        <f>SUM(C86:C90)</f>
        <v>16256</v>
      </c>
      <c r="D85" s="52">
        <f>SUM(D86:D90)</f>
        <v>17766</v>
      </c>
    </row>
    <row r="86" spans="1:4" ht="31.5">
      <c r="A86" s="34" t="s">
        <v>145</v>
      </c>
      <c r="B86" s="8" t="s">
        <v>147</v>
      </c>
      <c r="C86" s="42">
        <v>575</v>
      </c>
      <c r="D86" s="42">
        <v>667</v>
      </c>
    </row>
    <row r="87" spans="1:4" ht="31.5" hidden="1">
      <c r="A87" s="34" t="s">
        <v>146</v>
      </c>
      <c r="B87" s="8" t="s">
        <v>148</v>
      </c>
      <c r="C87" s="42">
        <v>0</v>
      </c>
      <c r="D87" s="42">
        <v>0</v>
      </c>
    </row>
    <row r="88" spans="1:4" ht="18.75" customHeight="1">
      <c r="A88" s="34" t="s">
        <v>149</v>
      </c>
      <c r="B88" s="8" t="s">
        <v>150</v>
      </c>
      <c r="C88" s="42">
        <v>15512</v>
      </c>
      <c r="D88" s="42">
        <v>16921</v>
      </c>
    </row>
    <row r="89" spans="1:4" ht="23.25" customHeight="1">
      <c r="A89" s="34" t="s">
        <v>151</v>
      </c>
      <c r="B89" s="8" t="s">
        <v>152</v>
      </c>
      <c r="C89" s="42">
        <v>137</v>
      </c>
      <c r="D89" s="42">
        <v>139</v>
      </c>
    </row>
    <row r="90" spans="1:4" ht="59.25" customHeight="1">
      <c r="A90" s="34" t="s">
        <v>46</v>
      </c>
      <c r="B90" s="8" t="s">
        <v>47</v>
      </c>
      <c r="C90" s="42">
        <v>32</v>
      </c>
      <c r="D90" s="42">
        <v>39</v>
      </c>
    </row>
    <row r="91" spans="1:4" s="17" customFormat="1" ht="37.5" customHeight="1">
      <c r="A91" s="28" t="s">
        <v>134</v>
      </c>
      <c r="B91" s="4" t="s">
        <v>74</v>
      </c>
      <c r="C91" s="52">
        <f>C92+C93</f>
        <v>1741</v>
      </c>
      <c r="D91" s="52">
        <f>D92+D93</f>
        <v>1741</v>
      </c>
    </row>
    <row r="92" spans="1:4" ht="15.75">
      <c r="A92" s="34" t="s">
        <v>167</v>
      </c>
      <c r="B92" s="8" t="s">
        <v>168</v>
      </c>
      <c r="C92" s="42">
        <v>1441</v>
      </c>
      <c r="D92" s="42">
        <v>1441</v>
      </c>
    </row>
    <row r="93" spans="1:4" ht="15.75">
      <c r="A93" s="34" t="s">
        <v>135</v>
      </c>
      <c r="B93" s="8" t="s">
        <v>136</v>
      </c>
      <c r="C93" s="42">
        <v>300</v>
      </c>
      <c r="D93" s="42">
        <v>300</v>
      </c>
    </row>
    <row r="94" spans="1:4" s="17" customFormat="1" ht="31.5">
      <c r="A94" s="28" t="s">
        <v>137</v>
      </c>
      <c r="B94" s="4" t="s">
        <v>138</v>
      </c>
      <c r="C94" s="52">
        <f>C95+C98</f>
        <v>56062</v>
      </c>
      <c r="D94" s="52">
        <f>D95+D98</f>
        <v>56447</v>
      </c>
    </row>
    <row r="95" spans="1:4" s="17" customFormat="1" ht="94.5">
      <c r="A95" s="28" t="s">
        <v>249</v>
      </c>
      <c r="B95" s="4" t="s">
        <v>225</v>
      </c>
      <c r="C95" s="52">
        <f>C96</f>
        <v>20783</v>
      </c>
      <c r="D95" s="52">
        <f>D96</f>
        <v>20783</v>
      </c>
    </row>
    <row r="96" spans="1:4" ht="94.5" customHeight="1">
      <c r="A96" s="34" t="s">
        <v>75</v>
      </c>
      <c r="B96" s="8" t="s">
        <v>226</v>
      </c>
      <c r="C96" s="42">
        <f>C97</f>
        <v>20783</v>
      </c>
      <c r="D96" s="42">
        <f>D97</f>
        <v>20783</v>
      </c>
    </row>
    <row r="97" spans="1:4" ht="99" customHeight="1">
      <c r="A97" s="34" t="s">
        <v>76</v>
      </c>
      <c r="B97" s="8" t="s">
        <v>77</v>
      </c>
      <c r="C97" s="42">
        <v>20783</v>
      </c>
      <c r="D97" s="42">
        <v>20783</v>
      </c>
    </row>
    <row r="98" spans="1:4" ht="34.5" customHeight="1">
      <c r="A98" s="28" t="s">
        <v>139</v>
      </c>
      <c r="B98" s="4" t="s">
        <v>227</v>
      </c>
      <c r="C98" s="52">
        <f>C99</f>
        <v>35279</v>
      </c>
      <c r="D98" s="52">
        <f>D99</f>
        <v>35664</v>
      </c>
    </row>
    <row r="99" spans="1:4" ht="39.75" customHeight="1">
      <c r="A99" s="34" t="s">
        <v>140</v>
      </c>
      <c r="B99" s="8" t="s">
        <v>141</v>
      </c>
      <c r="C99" s="42">
        <f>C100</f>
        <v>35279</v>
      </c>
      <c r="D99" s="42">
        <f>D100</f>
        <v>35664</v>
      </c>
    </row>
    <row r="100" spans="1:4" ht="50.25" customHeight="1">
      <c r="A100" s="34" t="s">
        <v>78</v>
      </c>
      <c r="B100" s="8" t="s">
        <v>142</v>
      </c>
      <c r="C100" s="42">
        <v>35279</v>
      </c>
      <c r="D100" s="42">
        <v>35664</v>
      </c>
    </row>
    <row r="101" spans="1:4" ht="15.75">
      <c r="A101" s="28" t="s">
        <v>143</v>
      </c>
      <c r="B101" s="4" t="s">
        <v>144</v>
      </c>
      <c r="C101" s="52">
        <f>SUM(C102:C131)</f>
        <v>21063</v>
      </c>
      <c r="D101" s="52">
        <f>SUM(D102:D131)</f>
        <v>25599</v>
      </c>
    </row>
    <row r="102" spans="1:4" ht="45.75" customHeight="1" hidden="1">
      <c r="A102" s="29" t="s">
        <v>267</v>
      </c>
      <c r="B102" s="37" t="s">
        <v>268</v>
      </c>
      <c r="C102" s="42"/>
      <c r="D102" s="42"/>
    </row>
    <row r="103" spans="1:4" ht="95.25" customHeight="1">
      <c r="A103" s="68" t="s">
        <v>16</v>
      </c>
      <c r="B103" s="69" t="s">
        <v>6</v>
      </c>
      <c r="C103" s="42">
        <v>556</v>
      </c>
      <c r="D103" s="42">
        <v>556</v>
      </c>
    </row>
    <row r="104" spans="1:4" ht="113.25" customHeight="1">
      <c r="A104" s="68" t="s">
        <v>17</v>
      </c>
      <c r="B104" s="69" t="s">
        <v>7</v>
      </c>
      <c r="C104" s="42">
        <v>524</v>
      </c>
      <c r="D104" s="42">
        <v>524</v>
      </c>
    </row>
    <row r="105" spans="1:4" ht="97.5" customHeight="1">
      <c r="A105" s="68" t="s">
        <v>18</v>
      </c>
      <c r="B105" s="69" t="s">
        <v>8</v>
      </c>
      <c r="C105" s="42">
        <v>460</v>
      </c>
      <c r="D105" s="42">
        <v>3468</v>
      </c>
    </row>
    <row r="106" spans="1:4" ht="99.75" customHeight="1">
      <c r="A106" s="41" t="s">
        <v>275</v>
      </c>
      <c r="B106" s="69" t="s">
        <v>276</v>
      </c>
      <c r="C106" s="42">
        <v>250</v>
      </c>
      <c r="D106" s="42">
        <v>250</v>
      </c>
    </row>
    <row r="107" spans="1:4" ht="84" customHeight="1" hidden="1">
      <c r="A107" s="41" t="s">
        <v>277</v>
      </c>
      <c r="B107" s="63" t="s">
        <v>278</v>
      </c>
      <c r="C107" s="42">
        <v>0</v>
      </c>
      <c r="D107" s="42">
        <v>0</v>
      </c>
    </row>
    <row r="108" spans="1:4" ht="98.25" customHeight="1">
      <c r="A108" s="68" t="s">
        <v>19</v>
      </c>
      <c r="B108" s="69" t="s">
        <v>9</v>
      </c>
      <c r="C108" s="42">
        <v>310</v>
      </c>
      <c r="D108" s="42">
        <v>310</v>
      </c>
    </row>
    <row r="109" spans="1:4" ht="84.75" customHeight="1" hidden="1">
      <c r="A109" s="41" t="s">
        <v>279</v>
      </c>
      <c r="B109" s="63" t="s">
        <v>280</v>
      </c>
      <c r="C109" s="42">
        <v>0</v>
      </c>
      <c r="D109" s="42">
        <v>0</v>
      </c>
    </row>
    <row r="110" spans="1:4" ht="105.75" customHeight="1">
      <c r="A110" s="41" t="s">
        <v>293</v>
      </c>
      <c r="B110" s="63" t="s">
        <v>294</v>
      </c>
      <c r="C110" s="42">
        <v>15</v>
      </c>
      <c r="D110" s="42">
        <v>15</v>
      </c>
    </row>
    <row r="111" spans="1:4" ht="0.75" customHeight="1">
      <c r="A111" s="41" t="s">
        <v>281</v>
      </c>
      <c r="B111" s="63" t="s">
        <v>282</v>
      </c>
      <c r="C111" s="42">
        <v>0</v>
      </c>
      <c r="D111" s="42">
        <v>0</v>
      </c>
    </row>
    <row r="112" spans="1:4" ht="94.5">
      <c r="A112" s="44" t="s">
        <v>295</v>
      </c>
      <c r="B112" s="64" t="s">
        <v>296</v>
      </c>
      <c r="C112" s="54">
        <v>7</v>
      </c>
      <c r="D112" s="42">
        <v>7</v>
      </c>
    </row>
    <row r="113" spans="1:4" ht="78.75">
      <c r="A113" s="44" t="s">
        <v>297</v>
      </c>
      <c r="B113" s="64" t="s">
        <v>298</v>
      </c>
      <c r="C113" s="55">
        <v>20</v>
      </c>
      <c r="D113" s="55">
        <v>20</v>
      </c>
    </row>
    <row r="114" spans="1:4" ht="114.75" customHeight="1">
      <c r="A114" s="70" t="s">
        <v>20</v>
      </c>
      <c r="B114" s="71" t="s">
        <v>10</v>
      </c>
      <c r="C114" s="56">
        <v>4591</v>
      </c>
      <c r="D114" s="56">
        <v>4591</v>
      </c>
    </row>
    <row r="115" spans="1:4" ht="99.75" customHeight="1" hidden="1">
      <c r="A115" s="41" t="s">
        <v>283</v>
      </c>
      <c r="B115" s="63" t="s">
        <v>284</v>
      </c>
      <c r="C115" s="42">
        <v>0</v>
      </c>
      <c r="D115" s="42">
        <v>0</v>
      </c>
    </row>
    <row r="116" spans="1:4" ht="132" customHeight="1">
      <c r="A116" s="68" t="s">
        <v>21</v>
      </c>
      <c r="B116" s="69" t="s">
        <v>287</v>
      </c>
      <c r="C116" s="42">
        <v>811</v>
      </c>
      <c r="D116" s="42">
        <v>1142</v>
      </c>
    </row>
    <row r="117" spans="1:4" ht="97.5" customHeight="1">
      <c r="A117" s="68" t="s">
        <v>22</v>
      </c>
      <c r="B117" s="69" t="s">
        <v>11</v>
      </c>
      <c r="C117" s="42">
        <v>65</v>
      </c>
      <c r="D117" s="42">
        <v>72</v>
      </c>
    </row>
    <row r="118" spans="1:4" ht="84" customHeight="1">
      <c r="A118" s="68" t="s">
        <v>23</v>
      </c>
      <c r="B118" s="69" t="s">
        <v>12</v>
      </c>
      <c r="C118" s="42">
        <v>7255</v>
      </c>
      <c r="D118" s="42">
        <v>8445</v>
      </c>
    </row>
    <row r="119" spans="1:4" ht="98.25" customHeight="1">
      <c r="A119" s="41" t="s">
        <v>285</v>
      </c>
      <c r="B119" s="69" t="s">
        <v>0</v>
      </c>
      <c r="C119" s="42">
        <v>3</v>
      </c>
      <c r="D119" s="42">
        <v>3</v>
      </c>
    </row>
    <row r="120" spans="1:4" ht="95.25" customHeight="1">
      <c r="A120" s="41" t="s">
        <v>1</v>
      </c>
      <c r="B120" s="69" t="s">
        <v>2</v>
      </c>
      <c r="C120" s="42">
        <v>38</v>
      </c>
      <c r="D120" s="42">
        <v>38</v>
      </c>
    </row>
    <row r="121" spans="1:4" ht="89.25" customHeight="1">
      <c r="A121" s="41" t="s">
        <v>52</v>
      </c>
      <c r="B121" s="69" t="s">
        <v>53</v>
      </c>
      <c r="C121" s="42">
        <v>77</v>
      </c>
      <c r="D121" s="42">
        <v>77</v>
      </c>
    </row>
    <row r="122" spans="1:4" ht="99.75" customHeight="1">
      <c r="A122" s="72" t="s">
        <v>24</v>
      </c>
      <c r="B122" s="73" t="s">
        <v>13</v>
      </c>
      <c r="C122" s="57">
        <v>4067</v>
      </c>
      <c r="D122" s="42">
        <v>4067</v>
      </c>
    </row>
    <row r="123" spans="1:4" ht="99.75" customHeight="1">
      <c r="A123" s="44" t="s">
        <v>299</v>
      </c>
      <c r="B123" s="74" t="s">
        <v>300</v>
      </c>
      <c r="C123" s="55">
        <v>1</v>
      </c>
      <c r="D123" s="54">
        <v>1</v>
      </c>
    </row>
    <row r="124" spans="1:4" ht="65.25" customHeight="1">
      <c r="A124" s="70" t="s">
        <v>25</v>
      </c>
      <c r="B124" s="71" t="s">
        <v>43</v>
      </c>
      <c r="C124" s="56">
        <v>255</v>
      </c>
      <c r="D124" s="42">
        <v>255</v>
      </c>
    </row>
    <row r="125" spans="1:4" ht="68.25" customHeight="1">
      <c r="A125" s="68" t="s">
        <v>40</v>
      </c>
      <c r="B125" s="69" t="s">
        <v>44</v>
      </c>
      <c r="C125" s="42">
        <v>255</v>
      </c>
      <c r="D125" s="42">
        <v>255</v>
      </c>
    </row>
    <row r="126" spans="1:4" ht="67.5" customHeight="1">
      <c r="A126" s="68" t="s">
        <v>41</v>
      </c>
      <c r="B126" s="69" t="s">
        <v>45</v>
      </c>
      <c r="C126" s="42">
        <v>255</v>
      </c>
      <c r="D126" s="42">
        <v>255</v>
      </c>
    </row>
    <row r="127" spans="1:4" ht="66" customHeight="1">
      <c r="A127" s="68" t="s">
        <v>42</v>
      </c>
      <c r="B127" s="75" t="s">
        <v>55</v>
      </c>
      <c r="C127" s="42">
        <v>191</v>
      </c>
      <c r="D127" s="42">
        <v>191</v>
      </c>
    </row>
    <row r="128" spans="1:4" ht="84" customHeight="1">
      <c r="A128" s="68" t="s">
        <v>26</v>
      </c>
      <c r="B128" s="75" t="s">
        <v>14</v>
      </c>
      <c r="C128" s="42">
        <v>4</v>
      </c>
      <c r="D128" s="42">
        <v>4</v>
      </c>
    </row>
    <row r="129" spans="1:4" ht="81.75" customHeight="1">
      <c r="A129" s="68" t="s">
        <v>27</v>
      </c>
      <c r="B129" s="75" t="s">
        <v>15</v>
      </c>
      <c r="C129" s="42">
        <v>8</v>
      </c>
      <c r="D129" s="42">
        <v>8</v>
      </c>
    </row>
    <row r="130" spans="1:4" ht="84.75" customHeight="1" hidden="1">
      <c r="A130" s="39" t="s">
        <v>269</v>
      </c>
      <c r="B130" s="40" t="s">
        <v>270</v>
      </c>
      <c r="C130" s="42"/>
      <c r="D130" s="42"/>
    </row>
    <row r="131" spans="1:4" ht="126">
      <c r="A131" s="41" t="s">
        <v>48</v>
      </c>
      <c r="B131" s="40" t="s">
        <v>304</v>
      </c>
      <c r="C131" s="42">
        <v>1045</v>
      </c>
      <c r="D131" s="42">
        <v>1045</v>
      </c>
    </row>
    <row r="132" spans="1:4" ht="15.75">
      <c r="A132" s="28" t="s">
        <v>169</v>
      </c>
      <c r="B132" s="4" t="s">
        <v>170</v>
      </c>
      <c r="C132" s="52">
        <f>SUM(C133:C136)</f>
        <v>31</v>
      </c>
      <c r="D132" s="52">
        <f>SUM(D133:D136)</f>
        <v>28</v>
      </c>
    </row>
    <row r="133" spans="1:4" ht="48.75" customHeight="1">
      <c r="A133" s="34" t="s">
        <v>301</v>
      </c>
      <c r="B133" s="45" t="s">
        <v>323</v>
      </c>
      <c r="C133" s="42">
        <v>31</v>
      </c>
      <c r="D133" s="42">
        <v>28</v>
      </c>
    </row>
    <row r="134" spans="1:4" ht="34.5" customHeight="1" hidden="1">
      <c r="A134" s="34" t="s">
        <v>171</v>
      </c>
      <c r="B134" s="8" t="s">
        <v>172</v>
      </c>
      <c r="C134" s="42"/>
      <c r="D134" s="42"/>
    </row>
    <row r="135" spans="1:4" ht="69" customHeight="1" hidden="1">
      <c r="A135" s="34" t="s">
        <v>212</v>
      </c>
      <c r="B135" s="8" t="s">
        <v>213</v>
      </c>
      <c r="C135" s="42"/>
      <c r="D135" s="42"/>
    </row>
    <row r="136" spans="1:4" ht="31.5" hidden="1">
      <c r="A136" s="34" t="s">
        <v>272</v>
      </c>
      <c r="B136" s="8" t="s">
        <v>273</v>
      </c>
      <c r="C136" s="42">
        <v>0</v>
      </c>
      <c r="D136" s="42">
        <v>0</v>
      </c>
    </row>
    <row r="137" spans="1:4" ht="15.75">
      <c r="A137" s="28" t="s">
        <v>193</v>
      </c>
      <c r="B137" s="11" t="s">
        <v>194</v>
      </c>
      <c r="C137" s="52">
        <f>C138</f>
        <v>7267754.199999999</v>
      </c>
      <c r="D137" s="52">
        <f>D138</f>
        <v>5191124.2</v>
      </c>
    </row>
    <row r="138" spans="1:4" ht="31.5">
      <c r="A138" s="28" t="s">
        <v>195</v>
      </c>
      <c r="B138" s="11" t="s">
        <v>196</v>
      </c>
      <c r="C138" s="52">
        <f>C139+C142+C162+C179</f>
        <v>7267754.199999999</v>
      </c>
      <c r="D138" s="52">
        <f>D139+D142+D162+D179</f>
        <v>5191124.2</v>
      </c>
    </row>
    <row r="139" spans="1:4" ht="31.5" hidden="1">
      <c r="A139" s="28" t="s">
        <v>232</v>
      </c>
      <c r="B139" s="11" t="s">
        <v>220</v>
      </c>
      <c r="C139" s="52">
        <f>C140</f>
        <v>0</v>
      </c>
      <c r="D139" s="52">
        <f>D140</f>
        <v>0</v>
      </c>
    </row>
    <row r="140" spans="1:4" ht="21" customHeight="1" hidden="1">
      <c r="A140" s="34" t="s">
        <v>233</v>
      </c>
      <c r="B140" s="35" t="s">
        <v>197</v>
      </c>
      <c r="C140" s="42">
        <f>C141</f>
        <v>0</v>
      </c>
      <c r="D140" s="42">
        <f>D141</f>
        <v>0</v>
      </c>
    </row>
    <row r="141" spans="1:4" ht="31.5" hidden="1">
      <c r="A141" s="34" t="s">
        <v>234</v>
      </c>
      <c r="B141" s="35" t="s">
        <v>198</v>
      </c>
      <c r="C141" s="42">
        <v>0</v>
      </c>
      <c r="D141" s="42">
        <v>0</v>
      </c>
    </row>
    <row r="142" spans="1:4" ht="31.5">
      <c r="A142" s="28" t="s">
        <v>235</v>
      </c>
      <c r="B142" s="11" t="s">
        <v>214</v>
      </c>
      <c r="C142" s="52">
        <f>SUM(C143:C156)</f>
        <v>3127249.7</v>
      </c>
      <c r="D142" s="52">
        <f>SUM(D143:D156)</f>
        <v>1058276.4</v>
      </c>
    </row>
    <row r="143" spans="1:4" ht="147.75" customHeight="1" hidden="1">
      <c r="A143" s="34" t="s">
        <v>263</v>
      </c>
      <c r="B143" s="35" t="s">
        <v>231</v>
      </c>
      <c r="C143" s="42">
        <v>0</v>
      </c>
      <c r="D143" s="42">
        <v>0</v>
      </c>
    </row>
    <row r="144" spans="1:4" ht="126.75" customHeight="1" hidden="1">
      <c r="A144" s="34" t="s">
        <v>263</v>
      </c>
      <c r="B144" s="35" t="s">
        <v>231</v>
      </c>
      <c r="C144" s="42">
        <v>0</v>
      </c>
      <c r="D144" s="42">
        <v>0</v>
      </c>
    </row>
    <row r="145" spans="1:4" ht="110.25" customHeight="1" hidden="1">
      <c r="A145" s="34" t="s">
        <v>265</v>
      </c>
      <c r="B145" s="35" t="s">
        <v>266</v>
      </c>
      <c r="C145" s="42">
        <v>0</v>
      </c>
      <c r="D145" s="42">
        <v>0</v>
      </c>
    </row>
    <row r="146" spans="1:4" ht="98.25" customHeight="1" hidden="1">
      <c r="A146" s="34" t="s">
        <v>265</v>
      </c>
      <c r="B146" s="35" t="s">
        <v>266</v>
      </c>
      <c r="C146" s="42"/>
      <c r="D146" s="42"/>
    </row>
    <row r="147" spans="1:4" ht="45" customHeight="1">
      <c r="A147" s="34" t="s">
        <v>251</v>
      </c>
      <c r="B147" s="35" t="s">
        <v>250</v>
      </c>
      <c r="C147" s="42">
        <v>655728.6</v>
      </c>
      <c r="D147" s="42">
        <v>0</v>
      </c>
    </row>
    <row r="148" spans="1:4" ht="96.75" customHeight="1">
      <c r="A148" s="34" t="s">
        <v>315</v>
      </c>
      <c r="B148" s="33" t="s">
        <v>316</v>
      </c>
      <c r="C148" s="42">
        <v>734663.1</v>
      </c>
      <c r="D148" s="42">
        <v>0</v>
      </c>
    </row>
    <row r="149" spans="1:4" ht="77.25" customHeight="1">
      <c r="A149" s="34" t="s">
        <v>35</v>
      </c>
      <c r="B149" s="35" t="s">
        <v>36</v>
      </c>
      <c r="C149" s="42">
        <v>302421</v>
      </c>
      <c r="D149" s="42">
        <v>287005.6</v>
      </c>
    </row>
    <row r="150" spans="1:4" ht="78.75">
      <c r="A150" s="34" t="s">
        <v>302</v>
      </c>
      <c r="B150" s="35" t="s">
        <v>303</v>
      </c>
      <c r="C150" s="42">
        <v>48495.8</v>
      </c>
      <c r="D150" s="42">
        <v>42689</v>
      </c>
    </row>
    <row r="151" spans="1:4" ht="41.25" customHeight="1">
      <c r="A151" s="34" t="s">
        <v>50</v>
      </c>
      <c r="B151" s="35" t="s">
        <v>51</v>
      </c>
      <c r="C151" s="42"/>
      <c r="D151" s="42">
        <v>5926</v>
      </c>
    </row>
    <row r="152" spans="1:4" ht="57.75" customHeight="1">
      <c r="A152" s="34" t="s">
        <v>32</v>
      </c>
      <c r="B152" s="35" t="s">
        <v>33</v>
      </c>
      <c r="C152" s="42">
        <v>438447.6</v>
      </c>
      <c r="D152" s="42">
        <v>0</v>
      </c>
    </row>
    <row r="153" spans="1:4" ht="56.25" customHeight="1" hidden="1">
      <c r="A153" s="34" t="s">
        <v>257</v>
      </c>
      <c r="B153" s="35" t="s">
        <v>262</v>
      </c>
      <c r="C153" s="42"/>
      <c r="D153" s="42"/>
    </row>
    <row r="154" spans="1:4" ht="40.5" customHeight="1" hidden="1">
      <c r="A154" s="34" t="s">
        <v>257</v>
      </c>
      <c r="B154" s="35" t="s">
        <v>262</v>
      </c>
      <c r="C154" s="42"/>
      <c r="D154" s="42"/>
    </row>
    <row r="155" spans="1:4" ht="43.5" customHeight="1">
      <c r="A155" s="34" t="s">
        <v>257</v>
      </c>
      <c r="B155" s="35" t="s">
        <v>262</v>
      </c>
      <c r="C155" s="42">
        <v>188878.7</v>
      </c>
      <c r="D155" s="42">
        <v>0</v>
      </c>
    </row>
    <row r="156" spans="1:4" ht="15.75">
      <c r="A156" s="34" t="s">
        <v>236</v>
      </c>
      <c r="B156" s="35" t="s">
        <v>199</v>
      </c>
      <c r="C156" s="42">
        <f>SUM(C157)</f>
        <v>758614.8999999999</v>
      </c>
      <c r="D156" s="42">
        <f>SUM(D157)</f>
        <v>722655.8</v>
      </c>
    </row>
    <row r="157" spans="1:4" ht="15.75">
      <c r="A157" s="34" t="s">
        <v>237</v>
      </c>
      <c r="B157" s="35" t="s">
        <v>200</v>
      </c>
      <c r="C157" s="42">
        <f>SUM(C158:C161)</f>
        <v>758614.8999999999</v>
      </c>
      <c r="D157" s="42">
        <f>SUM(D158:D161)</f>
        <v>722655.8</v>
      </c>
    </row>
    <row r="158" spans="1:4" ht="78.75">
      <c r="A158" s="34" t="s">
        <v>49</v>
      </c>
      <c r="B158" s="33" t="s">
        <v>309</v>
      </c>
      <c r="C158" s="42">
        <v>326405.5</v>
      </c>
      <c r="D158" s="42">
        <v>0</v>
      </c>
    </row>
    <row r="159" spans="1:4" ht="94.5">
      <c r="A159" s="34" t="s">
        <v>49</v>
      </c>
      <c r="B159" s="43" t="s">
        <v>306</v>
      </c>
      <c r="C159" s="42">
        <v>28611.1</v>
      </c>
      <c r="D159" s="42">
        <v>30297</v>
      </c>
    </row>
    <row r="160" spans="1:4" ht="110.25">
      <c r="A160" s="34" t="s">
        <v>238</v>
      </c>
      <c r="B160" s="35" t="s">
        <v>317</v>
      </c>
      <c r="C160" s="42">
        <v>106873.1</v>
      </c>
      <c r="D160" s="42">
        <v>0</v>
      </c>
    </row>
    <row r="161" spans="1:4" ht="94.5">
      <c r="A161" s="34" t="s">
        <v>238</v>
      </c>
      <c r="B161" s="33" t="s">
        <v>308</v>
      </c>
      <c r="C161" s="42">
        <v>296725.2</v>
      </c>
      <c r="D161" s="42">
        <v>692358.8</v>
      </c>
    </row>
    <row r="162" spans="1:4" ht="31.5">
      <c r="A162" s="28" t="s">
        <v>239</v>
      </c>
      <c r="B162" s="11" t="s">
        <v>215</v>
      </c>
      <c r="C162" s="52">
        <f>C166+C163+C169+C168+C165</f>
        <v>3501313.9</v>
      </c>
      <c r="D162" s="52">
        <f>D166+D163+D169+D165</f>
        <v>3492097.8000000003</v>
      </c>
    </row>
    <row r="163" spans="1:4" ht="78.75">
      <c r="A163" s="34" t="s">
        <v>264</v>
      </c>
      <c r="B163" s="35" t="s">
        <v>201</v>
      </c>
      <c r="C163" s="42">
        <f>C164</f>
        <v>27991.7</v>
      </c>
      <c r="D163" s="42">
        <f>D164</f>
        <v>17177.7</v>
      </c>
    </row>
    <row r="164" spans="1:4" ht="79.5" customHeight="1">
      <c r="A164" s="34" t="s">
        <v>240</v>
      </c>
      <c r="B164" s="35" t="s">
        <v>305</v>
      </c>
      <c r="C164" s="42">
        <v>27991.7</v>
      </c>
      <c r="D164" s="42">
        <v>17177.7</v>
      </c>
    </row>
    <row r="165" spans="1:4" ht="79.5" customHeight="1">
      <c r="A165" s="34" t="s">
        <v>3</v>
      </c>
      <c r="B165" s="35" t="s">
        <v>4</v>
      </c>
      <c r="C165" s="42">
        <v>169114.9</v>
      </c>
      <c r="D165" s="42">
        <v>169114.8</v>
      </c>
    </row>
    <row r="166" spans="1:4" ht="63">
      <c r="A166" s="34" t="s">
        <v>216</v>
      </c>
      <c r="B166" s="35" t="s">
        <v>217</v>
      </c>
      <c r="C166" s="42">
        <f>C167</f>
        <v>15.4</v>
      </c>
      <c r="D166" s="42">
        <f>D167</f>
        <v>13.8</v>
      </c>
    </row>
    <row r="167" spans="1:4" ht="63">
      <c r="A167" s="34" t="s">
        <v>218</v>
      </c>
      <c r="B167" s="35" t="s">
        <v>219</v>
      </c>
      <c r="C167" s="42">
        <v>15.4</v>
      </c>
      <c r="D167" s="42">
        <v>13.8</v>
      </c>
    </row>
    <row r="168" spans="1:4" ht="110.25">
      <c r="A168" s="34" t="s">
        <v>318</v>
      </c>
      <c r="B168" s="32" t="s">
        <v>319</v>
      </c>
      <c r="C168" s="42">
        <v>17177.7</v>
      </c>
      <c r="D168" s="42">
        <v>17177.7</v>
      </c>
    </row>
    <row r="169" spans="1:4" ht="15.75">
      <c r="A169" s="34" t="s">
        <v>241</v>
      </c>
      <c r="B169" s="35" t="s">
        <v>202</v>
      </c>
      <c r="C169" s="42">
        <f>C170</f>
        <v>3287014.1999999997</v>
      </c>
      <c r="D169" s="42">
        <f>D170</f>
        <v>3305791.5000000005</v>
      </c>
    </row>
    <row r="170" spans="1:4" ht="15.75">
      <c r="A170" s="34" t="s">
        <v>242</v>
      </c>
      <c r="B170" s="35" t="s">
        <v>203</v>
      </c>
      <c r="C170" s="42">
        <f>SUM(C171:C178)</f>
        <v>3287014.1999999997</v>
      </c>
      <c r="D170" s="42">
        <f>SUM(D171:D178)</f>
        <v>3305791.5000000005</v>
      </c>
    </row>
    <row r="171" spans="1:4" ht="140.25" customHeight="1">
      <c r="A171" s="34" t="s">
        <v>243</v>
      </c>
      <c r="B171" s="32" t="s">
        <v>260</v>
      </c>
      <c r="C171" s="42">
        <v>220332.2</v>
      </c>
      <c r="D171" s="42">
        <v>220429.5</v>
      </c>
    </row>
    <row r="172" spans="1:4" ht="144.75" customHeight="1">
      <c r="A172" s="34" t="s">
        <v>243</v>
      </c>
      <c r="B172" s="32" t="s">
        <v>258</v>
      </c>
      <c r="C172" s="42">
        <v>1829755.9</v>
      </c>
      <c r="D172" s="42">
        <v>1830087.8</v>
      </c>
    </row>
    <row r="173" spans="1:4" ht="141" customHeight="1">
      <c r="A173" s="34" t="s">
        <v>243</v>
      </c>
      <c r="B173" s="32" t="s">
        <v>259</v>
      </c>
      <c r="C173" s="42">
        <v>1129490</v>
      </c>
      <c r="D173" s="42">
        <v>1129972.3</v>
      </c>
    </row>
    <row r="174" spans="1:4" ht="113.25" customHeight="1">
      <c r="A174" s="34" t="s">
        <v>243</v>
      </c>
      <c r="B174" s="32" t="s">
        <v>254</v>
      </c>
      <c r="C174" s="42">
        <v>55365.5</v>
      </c>
      <c r="D174" s="42">
        <v>55365.5</v>
      </c>
    </row>
    <row r="175" spans="1:4" ht="113.25" customHeight="1">
      <c r="A175" s="34" t="s">
        <v>243</v>
      </c>
      <c r="B175" s="32" t="s">
        <v>311</v>
      </c>
      <c r="C175" s="42">
        <v>0</v>
      </c>
      <c r="D175" s="42"/>
    </row>
    <row r="176" spans="1:4" ht="113.25" customHeight="1">
      <c r="A176" s="34" t="s">
        <v>244</v>
      </c>
      <c r="B176" s="32" t="s">
        <v>252</v>
      </c>
      <c r="C176" s="42">
        <v>1674.5</v>
      </c>
      <c r="D176" s="42">
        <v>1674.5</v>
      </c>
    </row>
    <row r="177" spans="1:4" ht="113.25" customHeight="1">
      <c r="A177" s="34" t="s">
        <v>244</v>
      </c>
      <c r="B177" s="32" t="s">
        <v>253</v>
      </c>
      <c r="C177" s="42">
        <v>4247.9</v>
      </c>
      <c r="D177" s="42">
        <v>4256.2</v>
      </c>
    </row>
    <row r="178" spans="1:4" ht="93" customHeight="1">
      <c r="A178" s="34" t="s">
        <v>245</v>
      </c>
      <c r="B178" s="32" t="s">
        <v>307</v>
      </c>
      <c r="C178" s="42">
        <v>46148.2</v>
      </c>
      <c r="D178" s="42">
        <v>64005.7</v>
      </c>
    </row>
    <row r="179" spans="1:4" ht="15.75">
      <c r="A179" s="28" t="s">
        <v>256</v>
      </c>
      <c r="B179" s="11" t="s">
        <v>204</v>
      </c>
      <c r="C179" s="52">
        <f>SUM(C180:C182)</f>
        <v>639190.6</v>
      </c>
      <c r="D179" s="52">
        <f>SUM(D180:D182)</f>
        <v>640750</v>
      </c>
    </row>
    <row r="180" spans="1:4" ht="81.75" customHeight="1">
      <c r="A180" s="34" t="s">
        <v>261</v>
      </c>
      <c r="B180" s="35" t="s">
        <v>320</v>
      </c>
      <c r="C180" s="42">
        <v>620000</v>
      </c>
      <c r="D180" s="42">
        <v>619750</v>
      </c>
    </row>
    <row r="181" spans="1:4" ht="67.5" customHeight="1" hidden="1">
      <c r="A181" s="34" t="s">
        <v>321</v>
      </c>
      <c r="B181" s="35" t="s">
        <v>322</v>
      </c>
      <c r="C181" s="42"/>
      <c r="D181" s="42">
        <v>0</v>
      </c>
    </row>
    <row r="182" spans="1:4" ht="31.5">
      <c r="A182" s="34" t="s">
        <v>255</v>
      </c>
      <c r="B182" s="35" t="s">
        <v>205</v>
      </c>
      <c r="C182" s="42">
        <f>SUM(C183:C184)</f>
        <v>19190.6</v>
      </c>
      <c r="D182" s="42">
        <f>SUM(D183:D184)</f>
        <v>21000</v>
      </c>
    </row>
    <row r="183" spans="1:4" ht="94.5">
      <c r="A183" s="34" t="s">
        <v>271</v>
      </c>
      <c r="B183" s="35" t="s">
        <v>310</v>
      </c>
      <c r="C183" s="42">
        <v>190.6</v>
      </c>
      <c r="D183" s="42">
        <v>0</v>
      </c>
    </row>
    <row r="184" spans="1:4" ht="117" customHeight="1" thickBot="1">
      <c r="A184" s="34" t="s">
        <v>37</v>
      </c>
      <c r="B184" s="38" t="s">
        <v>288</v>
      </c>
      <c r="C184" s="58">
        <v>19000</v>
      </c>
      <c r="D184" s="58">
        <v>21000</v>
      </c>
    </row>
    <row r="185" spans="1:4" ht="47.25">
      <c r="A185" s="27" t="s">
        <v>221</v>
      </c>
      <c r="B185" s="12" t="s">
        <v>222</v>
      </c>
      <c r="C185" s="51">
        <f>C186</f>
        <v>0</v>
      </c>
      <c r="D185" s="51">
        <f>D186</f>
        <v>0</v>
      </c>
    </row>
    <row r="186" spans="1:4" ht="65.25" customHeight="1" thickBot="1">
      <c r="A186" s="30" t="s">
        <v>223</v>
      </c>
      <c r="B186" s="13" t="s">
        <v>224</v>
      </c>
      <c r="C186" s="59"/>
      <c r="D186" s="59"/>
    </row>
    <row r="187" spans="1:4" ht="16.5" thickBot="1">
      <c r="A187" s="31"/>
      <c r="B187" s="14" t="s">
        <v>206</v>
      </c>
      <c r="C187" s="60">
        <f>C137+C24+C185</f>
        <v>12137681.2</v>
      </c>
      <c r="D187" s="60">
        <f>D137+D24+D185</f>
        <v>10059634.2</v>
      </c>
    </row>
    <row r="188" spans="1:4" ht="48" thickBot="1">
      <c r="A188" s="31"/>
      <c r="B188" s="14" t="s">
        <v>230</v>
      </c>
      <c r="C188" s="60">
        <f>C187-C137-C27</f>
        <v>3574626.8</v>
      </c>
      <c r="D188" s="60">
        <f>D187-D137-D27</f>
        <v>3656110.299999999</v>
      </c>
    </row>
  </sheetData>
  <sheetProtection/>
  <mergeCells count="16">
    <mergeCell ref="A8:D8"/>
    <mergeCell ref="A9:D9"/>
    <mergeCell ref="A14:D14"/>
    <mergeCell ref="A15:D15"/>
    <mergeCell ref="A19:D19"/>
    <mergeCell ref="A20:D20"/>
    <mergeCell ref="A18:D18"/>
    <mergeCell ref="A10:D10"/>
    <mergeCell ref="A11:D11"/>
    <mergeCell ref="A13:D13"/>
    <mergeCell ref="A4:D4"/>
    <mergeCell ref="A1:D1"/>
    <mergeCell ref="A2:D2"/>
    <mergeCell ref="A3:D3"/>
    <mergeCell ref="A6:D6"/>
    <mergeCell ref="A7:D7"/>
  </mergeCells>
  <hyperlinks>
    <hyperlink ref="B107" r:id="rId1" display="consultantplus://offline/ref=E9757A1FE9C3818AA885F4EFEC90633C6E466B662A1C316E922A75646B3C4AE26FFDB039AD2E9C49CC3851232F55E40217C9B5DB3E6F8A1D59xCF"/>
    <hyperlink ref="B109" r:id="rId2" display="consultantplus://offline/ref=DF97E702C912D49446A64AAFF906F0A8A4C602576329AAE9111DF0EC3F99BADA5E18390383DB3004796D537F0D0C0D1400ACC33A3EE3YF03F"/>
    <hyperlink ref="B111" r:id="rId3" display="consultantplus://offline/ref=E9757A1FE9C3818AA885F4EFEC90633C6E466B662A1C316E922A75646B3C4AE26FFDB039AD2E9C49CC3851232F55E40217C9B5DB3E6F8A1D59xCF"/>
    <hyperlink ref="B115" r:id="rId4" display="consultantplus://offline/ref=45F784E63AF4E343C5CD8179A96F21DD484C51102D05338879C2F435BCA6F8A5417D570E4FF34CD771EBEA9D1B64C5BEFEC81D0E256ADE28iA18F"/>
    <hyperlink ref="B102" r:id="rId5" display="consultantplus://offline/ref=BAB783578FF7C274F46C35E28130FA401420F0B2E50163434F47669E2554EF35CA358AE43759224E13DA40DAB5975860E371E0571C6F952Ec7w4F"/>
    <hyperlink ref="B110" r:id="rId6" display="consultantplus://offline/ref=E9757A1FE9C3818AA885F4EFEC90633C6E466B662A1C316E922A75646B3C4AE26FFDB039AD2E9C49CC3851232F55E40217C9B5DB3E6F8A1D59xCF"/>
  </hyperlinks>
  <printOptions horizontalCentered="1"/>
  <pageMargins left="0.1968503937007874" right="0.1968503937007874" top="0.3937007874015748" bottom="0.15748031496062992" header="0.1968503937007874" footer="0.2362204724409449"/>
  <pageSetup firstPageNumber="15" useFirstPageNumber="1" fitToHeight="0" horizontalDpi="600" verticalDpi="600" orientation="portrait" paperSize="9" scale="80" r:id="rId7"/>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USER-PC</cp:lastModifiedBy>
  <cp:lastPrinted>2023-06-07T09:25:38Z</cp:lastPrinted>
  <dcterms:created xsi:type="dcterms:W3CDTF">1999-02-24T08:03:27Z</dcterms:created>
  <dcterms:modified xsi:type="dcterms:W3CDTF">2023-06-08T11:10:29Z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