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050" yWindow="105" windowWidth="10080" windowHeight="9000" tabRatio="602" activeTab="0"/>
  </bookViews>
  <sheets>
    <sheet name="п.1 доходы 2020" sheetId="27" r:id="rId1"/>
  </sheets>
  <definedNames>
    <definedName name="_xlnm.Print_Titles" localSheetId="0">'п.1 доходы 2020'!$25:$27</definedName>
  </definedNames>
  <calcPr calcId="145621"/>
</workbook>
</file>

<file path=xl/sharedStrings.xml><?xml version="1.0" encoding="utf-8"?>
<sst xmlns="http://schemas.openxmlformats.org/spreadsheetml/2006/main" count="343" uniqueCount="316">
  <si>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</si>
  <si>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</si>
  <si>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</si>
  <si>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</si>
  <si>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</si>
  <si>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</si>
  <si>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</si>
  <si>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</si>
  <si>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</si>
  <si>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</si>
  <si>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</si>
  <si>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</si>
  <si>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</si>
  <si>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</si>
  <si>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</si>
  <si>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</si>
  <si>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</si>
  <si>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</si>
  <si>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</si>
  <si>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</si>
  <si>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</si>
  <si>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</si>
  <si>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</si>
  <si>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</si>
  <si>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</si>
  <si>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</si>
  <si>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</si>
  <si>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</si>
  <si>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</si>
  <si>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</si>
  <si>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</si>
  <si>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</si>
  <si>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</si>
  <si>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</si>
  <si>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</si>
  <si>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</si>
  <si>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</si>
  <si>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</si>
  <si>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</si>
  <si>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</si>
  <si>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</si>
  <si>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</si>
  <si>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</si>
  <si>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</si>
  <si>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</si>
  <si>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</si>
  <si>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</si>
  <si>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</si>
  <si>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</si>
  <si>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</si>
  <si>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</si>
  <si>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</si>
  <si>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</si>
  <si>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</si>
  <si>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</si>
  <si>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</si>
  <si>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</si>
  <si>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</si>
  <si>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</si>
  <si>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</si>
  <si>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</si>
  <si>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</si>
  <si>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</si>
  <si>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</si>
  <si>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</si>
  <si>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</si>
  <si>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</si>
  <si>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</si>
  <si>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</si>
  <si>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</si>
  <si>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</si>
  <si>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</si>
  <si>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</si>
  <si>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</si>
  <si>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</si>
  <si>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</si>
  <si>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</si>
  <si>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</si>
  <si>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</si>
  <si>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</si>
  <si>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</si>
  <si>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</si>
  <si>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</si>
  <si>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</si>
  <si>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</si>
  <si>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</si>
  <si>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</si>
  <si>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</si>
  <si>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</si>
  <si>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</si>
  <si>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</si>
  <si>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</si>
  <si>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</si>
  <si>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</si>
  <si>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</si>
  <si>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</si>
  <si>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</si>
  <si>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</si>
  <si>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</si>
  <si>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</si>
  <si>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</si>
  <si>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</si>
  <si>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</si>
  <si>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</si>
  <si>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</si>
  <si>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</si>
  <si>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</si>
  <si>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</si>
  <si>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</si>
  <si>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</si>
  <si>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</si>
  <si>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</si>
  <si>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</si>
  <si>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</si>
  <si>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</si>
  <si>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</si>
  <si>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</si>
  <si>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</si>
  <si>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</si>
  <si>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</si>
  <si>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</si>
  <si>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</si>
  <si>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</si>
  <si>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</si>
  <si>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</si>
  <si>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</si>
  <si>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</si>
  <si>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</si>
  <si>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</si>
  <si>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</si>
  <si>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</si>
  <si>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</si>
  <si>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</si>
  <si>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</si>
  <si>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</si>
  <si>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</si>
  <si>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</si>
  <si>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</si>
  <si>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</si>
  <si>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</si>
  <si>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</si>
  <si>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</si>
  <si>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</si>
  <si>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</si>
  <si>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</si>
  <si>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</si>
  <si>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</si>
  <si>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</si>
  <si>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</si>
  <si>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</si>
  <si>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</si>
  <si>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</si>
  <si>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</si>
  <si>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</si>
  <si>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</si>
  <si>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</si>
  <si>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</si>
  <si>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</si>
  <si>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</si>
  <si>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</si>
  <si>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</si>
  <si>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</si>
  <si>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</si>
  <si>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</si>
  <si>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</si>
  <si>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</si>
  <si>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</si>
  <si>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</si>
  <si>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</si>
  <si>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</si>
  <si>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</si>
  <si>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</si>
  <si>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</si>
  <si>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</si>
  <si>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</si>
  <si>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</si>
  <si>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</si>
  <si>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</si>
  <si>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</si>
  <si>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000 2 02 10000 00 0000 150</t>
  </si>
  <si>
    <t>000 2 02 15001 00 0000 150</t>
  </si>
  <si>
    <t>707 2 02 15001 04 0000 150</t>
  </si>
  <si>
    <t>000 2 02 20000 00 0000 150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</si>
  <si>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</si>
  <si>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</si>
  <si>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</si>
  <si>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</si>
  <si>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</si>
  <si>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</si>
  <si>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</si>
  <si>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</si>
  <si>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</si>
  <si>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</si>
  <si>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</si>
  <si>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</si>
  <si>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</si>
  <si>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</si>
  <si>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</si>
  <si>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</si>
  <si>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</si>
  <si>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</si>
  <si>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</si>
  <si>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</si>
  <si>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</si>
  <si>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</si>
  <si>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</si>
  <si>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</si>
  <si>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</si>
  <si>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</si>
  <si>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</si>
  <si>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</si>
  <si>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</si>
  <si>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</si>
  <si>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</si>
  <si>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</si>
  <si>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</si>
  <si>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</si>
  <si>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</si>
  <si>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</si>
  <si>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738 2 02 25242 04 0000 150</t>
  </si>
  <si>
    <t>737 2 02 25243 04 0000 150</t>
  </si>
  <si>
    <t>737 2 02 20299 04 0000 150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</si>
  <si>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</si>
  <si>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</si>
  <si>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</si>
  <si>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737 2 02 25232 04 0000 150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</si>
  <si>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</si>
  <si>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</si>
  <si>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</si>
  <si>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</si>
  <si>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</t>
  </si>
  <si>
    <t xml:space="preserve">737 2 02 20077 04 0000 150
</t>
  </si>
  <si>
    <t>Субсидии бюджетам городских округов на софинансирование капитальных вложений в объекты муниципальной собственности</t>
  </si>
  <si>
    <t>741 202 25495 04 0000 150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</si>
  <si>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</si>
  <si>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738 2 02 29999 04 0000 150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</si>
  <si>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</si>
  <si>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</si>
  <si>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738 2 02 25299 04 0000 150</t>
  </si>
  <si>
    <t xml:space="preserve">706 2 02 25159 04 0000 150 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</si>
  <si>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</si>
  <si>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 госдарственной программы "Развитие дорожного хозяйства Астраханской области"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</si>
  <si>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</si>
  <si>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муниципальнй собственности, в рамках подпрограммы "Развитие энергосбережения и повышения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</si>
  <si>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услуг на территории Астраханской области"</t>
  </si>
  <si>
    <t>739 2 02 49999 04 0000 150</t>
  </si>
  <si>
    <t>Иные межбюджетные трансферты на реализацию указов Президента Российской Федерации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</t>
  </si>
  <si>
    <t>Иные межбюджетные трансферты на реализацию указов Президента Российской Федерации  в рамках 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"Развития культуры и туризма Астраханской области"</t>
  </si>
  <si>
    <t>738 2 02 49999 04 0000 150</t>
  </si>
  <si>
    <t>Иные межбюджетные трансферты на возмещение затрат специолизированным службам по вопрсам похоронного дела, связанных с погребением отдельных категорий умерших</t>
  </si>
  <si>
    <t xml:space="preserve">741 2 02 49999 04 0000 150 </t>
  </si>
  <si>
    <t xml:space="preserve">737 2 02 25159 04 0000 150 </t>
  </si>
  <si>
    <t>Прогноз на 2022</t>
  </si>
  <si>
    <t>Прогноз на 2023</t>
  </si>
  <si>
    <t>000 1 17 05040 04 0008 180</t>
  </si>
  <si>
    <t>Прочие неналоговые доходы бюджетов городских округов (Концессионная плата)</t>
  </si>
  <si>
    <t>739 1 11 05034 04 0003 120</t>
  </si>
  <si>
    <t>702 1 16 01074 01 0001 140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</si>
  <si>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 органов муниципального контроля (земельный, лесной, дорожный контроль и контроль недр)</t>
  </si>
  <si>
    <t>702 1 16 01074 01 0002 140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</si>
  <si>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 органов муниципального контроля (жилищный контроль) </t>
  </si>
  <si>
    <t>702 1 16 01084 01 0001 140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</si>
  <si>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</t>
  </si>
  <si>
    <t>702 1 16 01094 01 0001 140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</si>
  <si>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</si>
  <si>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702 1 16 01144 01 0001 140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</si>
  <si>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</si>
  <si>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702 1 16 01194 01 0001 140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</si>
  <si>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(земельный, лесной контроль, контроль недр)</t>
  </si>
  <si>
    <t>702 1 16 01194 01 0002 140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</si>
  <si>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(жилищный контроль)</t>
  </si>
  <si>
    <t>741 2 02 35303 04 0000 150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</si>
  <si>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</si>
  <si>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</si>
  <si>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</si>
  <si>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</si>
  <si>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</si>
  <si>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</si>
  <si>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</si>
  <si>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</si>
  <si>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</si>
  <si>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</si>
  <si>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</si>
  <si>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</si>
  <si>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</si>
  <si>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</si>
  <si>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000 116 01053 01 0000 140</t>
  </si>
  <si>
    <t>000 116 01063 01 0000 140</t>
  </si>
  <si>
    <t>000 116 01073 01 0000 140</t>
  </si>
  <si>
    <t>000 116 01083 01 0000 140</t>
  </si>
  <si>
    <t>000 116 01143 01 0000 140</t>
  </si>
  <si>
    <t>000 116 01153 01 0000 140</t>
  </si>
  <si>
    <t>000 116 01173 01 0000 140</t>
  </si>
  <si>
    <t>000 116 01193 01 0000 140</t>
  </si>
  <si>
    <t>000 116 01203 01 0000 140</t>
  </si>
  <si>
    <t>702 116 02020 02 0001 140</t>
  </si>
  <si>
    <t>000 116 07010 04 0000 140</t>
  </si>
  <si>
    <t>000 116 07090 04 0000 140</t>
  </si>
  <si>
    <t>к решению Городской Думы</t>
  </si>
  <si>
    <t>муниципального образования</t>
  </si>
  <si>
    <t>"Город Астрахань"</t>
  </si>
  <si>
    <t>"О бюджете муниципального</t>
  </si>
  <si>
    <t>образования "Город Астрахань</t>
  </si>
  <si>
    <t xml:space="preserve">на 2021 год и на плановый </t>
  </si>
  <si>
    <t>период 2022 и 2023 годов"</t>
  </si>
  <si>
    <t>737 2 02 25520 04 0000 150</t>
  </si>
  <si>
    <t>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</t>
  </si>
  <si>
    <t>на 2022 и 2023 годы</t>
  </si>
  <si>
    <t>Приложение 1.1</t>
  </si>
  <si>
    <t>741 2 02 25304 04 0000 150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</si>
  <si>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</si>
  <si>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</si>
  <si>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</si>
  <si>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</si>
  <si>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12.03.2021 № 17</t>
  </si>
  <si>
    <t>от 14.12.2020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</si>
</sst>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</numFmts>
  <fonts count="19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u val="single"/>
      <sz val="9"/>
      <color theme="10"/>
      <name val="Arial Cyr"/>
      <family val="2"/>
    </font>
    <font>
      <sz val="11"/>
      <name val="Calibri"/>
      <family val="2"/>
      <scheme val="minor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0" fillId="0" borderId="0">
      <alignment horizontal="left" wrapText="1"/>
      <protection/>
    </xf>
    <xf numFmtId="0" fontId="10" fillId="0" borderId="0">
      <alignment/>
      <protection/>
    </xf>
    <xf numFmtId="0" fontId="14" fillId="0" borderId="0">
      <alignment horizontal="center" wrapText="1"/>
      <protection/>
    </xf>
    <xf numFmtId="0" fontId="14" fillId="0" borderId="0">
      <alignment horizontal="center"/>
      <protection/>
    </xf>
    <xf numFmtId="0" fontId="10" fillId="0" borderId="0">
      <alignment horizontal="right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3">
      <alignment horizontal="center" vertical="center" wrapText="1"/>
      <protection/>
    </xf>
    <xf numFmtId="1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10" fillId="0" borderId="2">
      <alignment horizontal="center" vertical="top" wrapText="1"/>
      <protection/>
    </xf>
    <xf numFmtId="4" fontId="15" fillId="10" borderId="2">
      <alignment horizontal="right" vertical="top" shrinkToFit="1"/>
      <protection/>
    </xf>
    <xf numFmtId="10" fontId="15" fillId="10" borderId="2">
      <alignment horizontal="center" vertical="top" shrinkToFit="1"/>
      <protection/>
    </xf>
    <xf numFmtId="1" fontId="15" fillId="0" borderId="2">
      <alignment horizontal="left" vertical="top" shrinkToFit="1"/>
      <protection/>
    </xf>
    <xf numFmtId="1" fontId="15" fillId="0" borderId="4">
      <alignment horizontal="left" vertical="top" shrinkToFit="1"/>
      <protection/>
    </xf>
    <xf numFmtId="4" fontId="15" fillId="11" borderId="2">
      <alignment horizontal="right" vertical="top" shrinkToFit="1"/>
      <protection/>
    </xf>
    <xf numFmtId="10" fontId="15" fillId="11" borderId="2">
      <alignment horizontal="center" vertical="top" shrinkToFit="1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12" borderId="0">
      <alignment/>
      <protection/>
    </xf>
    <xf numFmtId="4" fontId="10" fillId="0" borderId="2">
      <alignment horizontal="right" vertical="top" shrinkToFit="1"/>
      <protection/>
    </xf>
    <xf numFmtId="10" fontId="10" fillId="0" borderId="2">
      <alignment horizontal="center" vertical="top" shrinkToFit="1"/>
      <protection/>
    </xf>
    <xf numFmtId="0" fontId="10" fillId="12" borderId="0">
      <alignment horizontal="left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4" fillId="0" borderId="0">
      <alignment/>
      <protection/>
    </xf>
  </cellStyleXfs>
  <cellXfs count="76">
    <xf numFmtId="0" fontId="0" fillId="0" borderId="0" xfId="0"/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167" fontId="2" fillId="0" borderId="5" xfId="0" applyNumberFormat="1" applyFont="1" applyFill="1" applyBorder="1" applyAlignment="1">
      <alignment horizontal="left" vertical="center" wrapText="1"/>
    </xf>
    <xf numFmtId="167" fontId="2" fillId="0" borderId="6" xfId="0" applyNumberFormat="1" applyFont="1" applyFill="1" applyBorder="1" applyAlignment="1">
      <alignment horizontal="left" vertical="center" wrapText="1"/>
    </xf>
    <xf numFmtId="167" fontId="11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horizontal="justify" vertical="center" wrapText="1"/>
    </xf>
    <xf numFmtId="167" fontId="2" fillId="0" borderId="6" xfId="0" applyNumberFormat="1" applyFont="1" applyFill="1" applyBorder="1" applyAlignment="1">
      <alignment horizontal="justify" vertical="center" wrapText="1"/>
    </xf>
    <xf numFmtId="167" fontId="3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vertical="center" wrapText="1"/>
    </xf>
    <xf numFmtId="167" fontId="3" fillId="0" borderId="6" xfId="0" applyNumberFormat="1" applyFont="1" applyFill="1" applyBorder="1" applyAlignment="1" quotePrefix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0" fontId="7" fillId="0" borderId="0" xfId="0" applyFont="1" applyFill="1"/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31" applyFont="1" applyFill="1" applyBorder="1" applyAlignment="1">
      <alignment horizontal="left" vertical="center" wrapText="1"/>
      <protection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167" fontId="3" fillId="0" borderId="6" xfId="0" applyNumberFormat="1" applyFont="1" applyFill="1" applyBorder="1" applyAlignment="1">
      <alignment horizontal="left" wrapText="1"/>
    </xf>
    <xf numFmtId="0" fontId="3" fillId="0" borderId="0" xfId="0" applyFont="1" applyFill="1"/>
    <xf numFmtId="0" fontId="3" fillId="0" borderId="6" xfId="31" applyFont="1" applyFill="1" applyBorder="1" applyAlignment="1">
      <alignment horizontal="left" vertical="center" wrapText="1"/>
      <protection/>
    </xf>
    <xf numFmtId="49" fontId="3" fillId="0" borderId="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/>
    </xf>
    <xf numFmtId="167" fontId="3" fillId="0" borderId="13" xfId="0" applyNumberFormat="1" applyFont="1" applyFill="1" applyBorder="1" applyAlignment="1">
      <alignment horizontal="left" vertical="center" wrapText="1"/>
    </xf>
    <xf numFmtId="168" fontId="3" fillId="13" borderId="6" xfId="61" applyNumberFormat="1" applyFont="1" applyFill="1" applyBorder="1" applyAlignment="1">
      <alignment horizontal="center"/>
    </xf>
    <xf numFmtId="0" fontId="3" fillId="13" borderId="0" xfId="0" applyFont="1" applyFill="1" applyAlignment="1">
      <alignment horizontal="right"/>
    </xf>
    <xf numFmtId="0" fontId="2" fillId="13" borderId="8" xfId="0" applyFont="1" applyFill="1" applyBorder="1" applyAlignment="1">
      <alignment horizontal="center" vertical="center" wrapText="1"/>
    </xf>
    <xf numFmtId="49" fontId="3" fillId="13" borderId="7" xfId="0" applyNumberFormat="1" applyFont="1" applyFill="1" applyBorder="1" applyAlignment="1">
      <alignment horizontal="center" vertical="center"/>
    </xf>
    <xf numFmtId="168" fontId="2" fillId="13" borderId="5" xfId="61" applyNumberFormat="1" applyFont="1" applyFill="1" applyBorder="1" applyAlignment="1">
      <alignment horizontal="center"/>
    </xf>
    <xf numFmtId="168" fontId="2" fillId="13" borderId="6" xfId="61" applyNumberFormat="1" applyFont="1" applyFill="1" applyBorder="1" applyAlignment="1">
      <alignment horizontal="center"/>
    </xf>
    <xf numFmtId="168" fontId="11" fillId="13" borderId="6" xfId="61" applyNumberFormat="1" applyFont="1" applyFill="1" applyBorder="1" applyAlignment="1">
      <alignment horizontal="center"/>
    </xf>
    <xf numFmtId="168" fontId="3" fillId="13" borderId="11" xfId="61" applyNumberFormat="1" applyFont="1" applyFill="1" applyBorder="1" applyAlignment="1">
      <alignment horizontal="center"/>
    </xf>
    <xf numFmtId="168" fontId="3" fillId="13" borderId="12" xfId="61" applyNumberFormat="1" applyFont="1" applyFill="1" applyBorder="1" applyAlignment="1">
      <alignment horizontal="center"/>
    </xf>
    <xf numFmtId="168" fontId="3" fillId="13" borderId="7" xfId="61" applyNumberFormat="1" applyFont="1" applyFill="1" applyBorder="1" applyAlignment="1">
      <alignment horizontal="center"/>
    </xf>
    <xf numFmtId="168" fontId="2" fillId="13" borderId="8" xfId="61" applyNumberFormat="1" applyFont="1" applyFill="1" applyBorder="1" applyAlignment="1">
      <alignment horizontal="center"/>
    </xf>
    <xf numFmtId="168" fontId="3" fillId="13" borderId="0" xfId="0" applyNumberFormat="1" applyFont="1" applyFill="1" applyAlignment="1">
      <alignment horizontal="center"/>
    </xf>
    <xf numFmtId="0" fontId="3" fillId="13" borderId="8" xfId="0" applyFont="1" applyFill="1" applyBorder="1" applyAlignment="1" quotePrefix="1">
      <alignment horizontal="center" vertical="center"/>
    </xf>
    <xf numFmtId="0" fontId="3" fillId="0" borderId="6" xfId="0" applyFont="1" applyBorder="1" applyAlignment="1">
      <alignment horizontal="center" wrapText="1"/>
    </xf>
    <xf numFmtId="0" fontId="16" fillId="0" borderId="2" xfId="84" applyNumberFormat="1" applyFont="1" applyFill="1" applyAlignment="1" applyProtection="1">
      <alignment horizontal="left" vertical="top" wrapText="1"/>
      <protection/>
    </xf>
    <xf numFmtId="0" fontId="3" fillId="0" borderId="14" xfId="69" applyFont="1" applyBorder="1" applyAlignment="1" applyProtection="1">
      <alignment horizontal="left" vertical="top" wrapText="1"/>
      <protection/>
    </xf>
    <xf numFmtId="1" fontId="16" fillId="0" borderId="2" xfId="83" applyNumberFormat="1" applyFont="1" applyFill="1" applyAlignment="1" applyProtection="1">
      <alignment horizontal="center" shrinkToFit="1"/>
      <protection/>
    </xf>
    <xf numFmtId="169" fontId="17" fillId="0" borderId="0" xfId="61" applyNumberFormat="1" applyFont="1" applyAlignment="1">
      <alignment vertical="top"/>
    </xf>
    <xf numFmtId="0" fontId="17" fillId="0" borderId="0" xfId="123" applyFont="1" applyAlignment="1">
      <alignment/>
      <protection/>
    </xf>
    <xf numFmtId="0" fontId="18" fillId="0" borderId="0" xfId="0" applyFont="1" applyAlignment="1">
      <alignment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17" fillId="0" borderId="0" xfId="123" applyFont="1" applyAlignment="1">
      <alignment horizontal="right"/>
      <protection/>
    </xf>
    <xf numFmtId="0" fontId="8" fillId="0" borderId="0" xfId="0" applyFont="1" applyFill="1" applyAlignment="1">
      <alignment horizontal="center" vertical="center"/>
    </xf>
    <xf numFmtId="169" fontId="17" fillId="0" borderId="0" xfId="61" applyNumberFormat="1" applyFont="1" applyAlignment="1">
      <alignment horizontal="right" vertical="top"/>
    </xf>
    <xf numFmtId="0" fontId="17" fillId="0" borderId="0" xfId="123" applyFont="1" applyAlignment="1">
      <alignment horizontal="right"/>
      <protection/>
    </xf>
    <xf numFmtId="49" fontId="3" fillId="0" borderId="0" xfId="0" applyNumberFormat="1" applyFont="1" applyFill="1" applyBorder="1" applyAlignment="1">
      <alignment horizontal="right"/>
    </xf>
  </cellXfs>
  <cellStyles count="1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  <cellStyle name="Гиперссылка" xfId="69"/>
    <cellStyle name="xl36" xfId="70"/>
    <cellStyle name="xl24" xfId="71"/>
    <cellStyle name="xl40" xfId="72"/>
    <cellStyle name="xl41" xfId="73"/>
    <cellStyle name="xl42" xfId="74"/>
    <cellStyle name="xl22" xfId="75"/>
    <cellStyle name="xl25" xfId="76"/>
    <cellStyle name="xl27" xfId="77"/>
    <cellStyle name="xl28" xfId="78"/>
    <cellStyle name="xl29 2" xfId="79"/>
    <cellStyle name="xl31" xfId="80"/>
    <cellStyle name="xl30" xfId="81"/>
    <cellStyle name="xl37" xfId="82"/>
    <cellStyle name="xl23" xfId="83"/>
    <cellStyle name="xl44" xfId="84"/>
    <cellStyle name="xl26" xfId="85"/>
    <cellStyle name="xl45" xfId="86"/>
    <cellStyle name="xl46" xfId="87"/>
    <cellStyle name="xl32" xfId="88"/>
    <cellStyle name="xl33" xfId="89"/>
    <cellStyle name="xl35" xfId="90"/>
    <cellStyle name="xl39 2" xfId="91"/>
    <cellStyle name="tr" xfId="92"/>
    <cellStyle name="col" xfId="93"/>
    <cellStyle name="br" xfId="94"/>
    <cellStyle name="style0" xfId="95"/>
    <cellStyle name="td" xfId="96"/>
    <cellStyle name="xl21" xfId="97"/>
    <cellStyle name="xl34" xfId="98"/>
    <cellStyle name="xl38" xfId="99"/>
    <cellStyle name="xl43" xfId="100"/>
    <cellStyle name="xl39 5" xfId="101"/>
    <cellStyle name="xl39 13" xfId="102"/>
    <cellStyle name="xl39 4" xfId="103"/>
    <cellStyle name="xl29 3" xfId="104"/>
    <cellStyle name="xl29 6" xfId="105"/>
    <cellStyle name="xl29 11" xfId="106"/>
    <cellStyle name="xl29 5" xfId="107"/>
    <cellStyle name="xl29 4" xfId="108"/>
    <cellStyle name="xl39 3" xfId="109"/>
    <cellStyle name="xl39 11" xfId="110"/>
    <cellStyle name="xl29 12" xfId="111"/>
    <cellStyle name="xl29 7" xfId="112"/>
    <cellStyle name="xl29 13" xfId="113"/>
    <cellStyle name="xl39 6" xfId="114"/>
    <cellStyle name="xl29 8" xfId="115"/>
    <cellStyle name="xl39 7" xfId="116"/>
    <cellStyle name="xl29 9" xfId="117"/>
    <cellStyle name="xl39 8" xfId="118"/>
    <cellStyle name="xl29 10" xfId="119"/>
    <cellStyle name="xl39 9" xfId="120"/>
    <cellStyle name="xl39 12" xfId="121"/>
    <cellStyle name="xl39 10" xfId="122"/>
    <cellStyle name="Обычный_Лист3" xfId="1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B783578FF7C274F46C35E28130FA401420F0B2E50163434F47669E2554EF35CA358AE43759224E13DA40DAB5975860E371E0571C6F952Ec7w4F" TargetMode="External" /><Relationship Id="rId2" Type="http://schemas.openxmlformats.org/officeDocument/2006/relationships/hyperlink" Target="consultantplus://offline/ref=BAB783578FF7C274F46C35E28130FA401420F0B2E50163434F47669E2554EF35CA358AE43759224E13DA40DAB5975860E371E0571C6F952Ec7w4F" TargetMode="External" /><Relationship Id="rId3" Type="http://schemas.openxmlformats.org/officeDocument/2006/relationships/hyperlink" Target="consultantplus://offline/ref=BCAC2A3AF155DE320F196F3517F4934E46E1BBC4C905984920AE97EA9F0D42B4F420A28CE546A3F2BF583531607DE95EA29A86D5341F06A8z5w5F" TargetMode="External" /><Relationship Id="rId4" Type="http://schemas.openxmlformats.org/officeDocument/2006/relationships/hyperlink" Target="consultantplus://offline/ref=E9757A1FE9C3818AA885F4EFEC90633C6E466B662A1C316E922A75646B3C4AE26FFDB039AD2E9C49CC3851232F55E40217C9B5DB3E6F8A1D59xCF" TargetMode="External" /><Relationship Id="rId5" Type="http://schemas.openxmlformats.org/officeDocument/2006/relationships/hyperlink" Target="consultantplus://offline/ref=DF97E702C912D49446A64AAFF906F0A8A4C602576329AAE9111DF0EC3F99BADA5E18390383DB3004796D537F0D0C0D1400ACC33A3EE3YF03F" TargetMode="External" /><Relationship Id="rId6" Type="http://schemas.openxmlformats.org/officeDocument/2006/relationships/hyperlink" Target="consultantplus://offline/ref=45F784E63AF4E343C5CD8179A96F21DD484C51102D05338879C2F435BCA6F8A5417D570E4FF34CD771EBEA9D1B64C5BEFEC81D0E256ADE28iA18F" TargetMode="External" /><Relationship Id="rId7" Type="http://schemas.openxmlformats.org/officeDocument/2006/relationships/hyperlink" Target="consultantplus://offline/ref=45F784E63AF4E343C5CD8179A96F21DD484C51102D05338879C2F435BCA6F8A5417D570E4FF34CD771EBEA9D1B64C5BEFEC81D0E256ADE28iA18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86"/>
  <sheetViews>
    <sheetView tabSelected="1" view="pageLayout" zoomScaleSheetLayoutView="100" workbookViewId="0" topLeftCell="A1">
      <selection activeCell="J20" sqref="J20"/>
    </sheetView>
  </sheetViews>
  <sheetFormatPr defaultColWidth="9.00390625" defaultRowHeight="12.75"/>
  <cols>
    <col min="1" max="1" width="28.125" style="18" customWidth="1"/>
    <col min="2" max="2" width="62.375" style="16" customWidth="1"/>
    <col min="3" max="4" width="14.875" style="58" customWidth="1"/>
    <col min="5" max="5" width="19.625" style="21" customWidth="1"/>
    <col min="6" max="16384" width="9.125" style="21" customWidth="1"/>
  </cols>
  <sheetData>
    <row r="1" spans="1:4" s="38" customFormat="1" ht="12.75">
      <c r="A1" s="73" t="s">
        <v>308</v>
      </c>
      <c r="B1" s="73"/>
      <c r="C1" s="73"/>
      <c r="D1" s="73"/>
    </row>
    <row r="2" spans="1:4" s="38" customFormat="1" ht="12.75">
      <c r="A2" s="74" t="s">
        <v>298</v>
      </c>
      <c r="B2" s="74"/>
      <c r="C2" s="74"/>
      <c r="D2" s="74"/>
    </row>
    <row r="3" spans="1:4" s="38" customFormat="1" ht="12.75">
      <c r="A3" s="74" t="s">
        <v>299</v>
      </c>
      <c r="B3" s="74"/>
      <c r="C3" s="74"/>
      <c r="D3" s="74"/>
    </row>
    <row r="4" spans="1:4" s="38" customFormat="1" ht="12.75">
      <c r="A4" s="74" t="s">
        <v>300</v>
      </c>
      <c r="B4" s="74"/>
      <c r="C4" s="74"/>
      <c r="D4" s="74"/>
    </row>
    <row r="5" spans="1:4" s="38" customFormat="1" ht="12.75">
      <c r="A5" s="71"/>
      <c r="B5" s="71"/>
      <c r="C5" s="71"/>
      <c r="D5" s="71" t="s">
        <v>314</v>
      </c>
    </row>
    <row r="6" spans="1:4" s="38" customFormat="1" ht="12.75">
      <c r="A6" s="75" t="s">
        <v>311</v>
      </c>
      <c r="B6" s="75"/>
      <c r="C6" s="75"/>
      <c r="D6" s="75"/>
    </row>
    <row r="7" spans="1:4" s="38" customFormat="1" ht="12.75">
      <c r="A7" s="75" t="s">
        <v>312</v>
      </c>
      <c r="B7" s="75"/>
      <c r="C7" s="75"/>
      <c r="D7" s="75"/>
    </row>
    <row r="8" spans="1:4" s="38" customFormat="1" ht="12.75">
      <c r="A8" s="75" t="s">
        <v>313</v>
      </c>
      <c r="B8" s="75"/>
      <c r="C8" s="75"/>
      <c r="D8" s="75"/>
    </row>
    <row r="9" spans="1:4" s="38" customFormat="1" ht="12.75">
      <c r="A9" s="75" t="s">
        <v>315</v>
      </c>
      <c r="B9" s="75"/>
      <c r="C9" s="75"/>
      <c r="D9" s="75"/>
    </row>
    <row r="10" spans="1:4" s="38" customFormat="1" ht="12.75">
      <c r="A10" s="18"/>
      <c r="B10" s="16"/>
      <c r="C10" s="58"/>
      <c r="D10" s="58"/>
    </row>
    <row r="11" spans="1:8" s="38" customFormat="1" ht="12.75">
      <c r="A11" s="73" t="s">
        <v>308</v>
      </c>
      <c r="B11" s="73"/>
      <c r="C11" s="73"/>
      <c r="D11" s="73"/>
      <c r="E11" s="64"/>
      <c r="F11" s="64"/>
      <c r="G11" s="64"/>
      <c r="H11" s="64"/>
    </row>
    <row r="12" spans="1:8" s="38" customFormat="1" ht="12.75">
      <c r="A12" s="74" t="s">
        <v>298</v>
      </c>
      <c r="B12" s="74"/>
      <c r="C12" s="74"/>
      <c r="D12" s="74"/>
      <c r="E12" s="65"/>
      <c r="F12" s="65"/>
      <c r="G12" s="65"/>
      <c r="H12" s="65"/>
    </row>
    <row r="13" spans="1:8" s="38" customFormat="1" ht="12.75">
      <c r="A13" s="74" t="s">
        <v>299</v>
      </c>
      <c r="B13" s="74"/>
      <c r="C13" s="74"/>
      <c r="D13" s="74"/>
      <c r="E13" s="65"/>
      <c r="F13" s="65"/>
      <c r="G13" s="65"/>
      <c r="H13" s="65"/>
    </row>
    <row r="14" spans="1:8" s="38" customFormat="1" ht="12.75">
      <c r="A14" s="74" t="s">
        <v>300</v>
      </c>
      <c r="B14" s="74"/>
      <c r="C14" s="74"/>
      <c r="D14" s="74"/>
      <c r="E14" s="65"/>
      <c r="F14" s="65"/>
      <c r="G14" s="65"/>
      <c r="H14" s="65"/>
    </row>
    <row r="15" spans="1:8" s="38" customFormat="1" ht="12.75">
      <c r="A15" s="74" t="s">
        <v>301</v>
      </c>
      <c r="B15" s="74"/>
      <c r="C15" s="74"/>
      <c r="D15" s="74"/>
      <c r="E15" s="65"/>
      <c r="F15" s="65"/>
      <c r="G15" s="65"/>
      <c r="H15" s="65"/>
    </row>
    <row r="16" spans="1:8" s="38" customFormat="1" ht="12.75">
      <c r="A16" s="74" t="s">
        <v>302</v>
      </c>
      <c r="B16" s="74"/>
      <c r="C16" s="74"/>
      <c r="D16" s="74"/>
      <c r="E16" s="65"/>
      <c r="F16" s="65"/>
      <c r="G16" s="65"/>
      <c r="H16" s="65"/>
    </row>
    <row r="17" spans="1:8" s="38" customFormat="1" ht="12.75">
      <c r="A17" s="74" t="s">
        <v>303</v>
      </c>
      <c r="B17" s="74"/>
      <c r="C17" s="74"/>
      <c r="D17" s="74"/>
      <c r="E17" s="65"/>
      <c r="F17" s="65"/>
      <c r="G17" s="65"/>
      <c r="H17" s="65"/>
    </row>
    <row r="18" spans="1:8" s="38" customFormat="1" ht="12.75">
      <c r="A18" s="74" t="s">
        <v>304</v>
      </c>
      <c r="B18" s="74"/>
      <c r="C18" s="74"/>
      <c r="D18" s="74"/>
      <c r="E18" s="65"/>
      <c r="F18" s="65"/>
      <c r="G18" s="65"/>
      <c r="H18" s="65"/>
    </row>
    <row r="19" spans="1:8" s="38" customFormat="1" ht="12.75">
      <c r="A19" s="74" t="s">
        <v>315</v>
      </c>
      <c r="B19" s="74"/>
      <c r="C19" s="74"/>
      <c r="D19" s="74"/>
      <c r="E19" s="66"/>
      <c r="F19" s="66"/>
      <c r="G19" s="66"/>
      <c r="H19" s="66"/>
    </row>
    <row r="20" spans="1:5" ht="12.75">
      <c r="A20" s="36"/>
      <c r="B20" s="2"/>
      <c r="C20" s="48"/>
      <c r="D20" s="48"/>
      <c r="E20" s="1"/>
    </row>
    <row r="21" spans="1:5" s="38" customFormat="1" ht="12.75">
      <c r="A21" s="36"/>
      <c r="B21" s="2"/>
      <c r="C21" s="48"/>
      <c r="D21" s="48"/>
      <c r="E21" s="1"/>
    </row>
    <row r="22" spans="1:4" s="22" customFormat="1" ht="18.75">
      <c r="A22" s="72" t="s">
        <v>26</v>
      </c>
      <c r="B22" s="72"/>
      <c r="C22" s="72"/>
      <c r="D22" s="72"/>
    </row>
    <row r="23" spans="1:4" s="22" customFormat="1" ht="18.75">
      <c r="A23" s="72" t="s">
        <v>25</v>
      </c>
      <c r="B23" s="72"/>
      <c r="C23" s="72"/>
      <c r="D23" s="72"/>
    </row>
    <row r="24" spans="1:4" s="22" customFormat="1" ht="18.75">
      <c r="A24" s="72" t="s">
        <v>307</v>
      </c>
      <c r="B24" s="72"/>
      <c r="C24" s="72"/>
      <c r="D24" s="72"/>
    </row>
    <row r="25" spans="1:4" ht="16.5" thickBot="1">
      <c r="A25" s="19"/>
      <c r="B25" s="15"/>
      <c r="C25" s="48"/>
      <c r="D25" s="48" t="s">
        <v>154</v>
      </c>
    </row>
    <row r="26" spans="1:4" ht="32.25" thickBot="1">
      <c r="A26" s="23" t="s">
        <v>27</v>
      </c>
      <c r="B26" s="24" t="s">
        <v>23</v>
      </c>
      <c r="C26" s="49" t="s">
        <v>252</v>
      </c>
      <c r="D26" s="49" t="s">
        <v>253</v>
      </c>
    </row>
    <row r="27" spans="1:4" s="20" customFormat="1" ht="16.5" thickBot="1">
      <c r="A27" s="25">
        <v>1</v>
      </c>
      <c r="B27" s="26" t="s">
        <v>24</v>
      </c>
      <c r="C27" s="50" t="s">
        <v>273</v>
      </c>
      <c r="D27" s="59">
        <v>4</v>
      </c>
    </row>
    <row r="28" spans="1:4" ht="12.75">
      <c r="A28" s="27" t="s">
        <v>28</v>
      </c>
      <c r="B28" s="3" t="s">
        <v>29</v>
      </c>
      <c r="C28" s="51">
        <f>C29+C42+C58+C64+C84+C90+C93+C100+C50+C36+C122</f>
        <v>4558978</v>
      </c>
      <c r="D28" s="51">
        <f>D29+D42+D58+D64+D84+D90+D93+D100+D50+D36+D122</f>
        <v>4796386</v>
      </c>
    </row>
    <row r="29" spans="1:4" ht="12.75">
      <c r="A29" s="28" t="s">
        <v>30</v>
      </c>
      <c r="B29" s="4" t="s">
        <v>31</v>
      </c>
      <c r="C29" s="52">
        <f aca="true" t="shared" si="0" ref="C29:D29">C30</f>
        <v>2870839</v>
      </c>
      <c r="D29" s="52">
        <f t="shared" si="0"/>
        <v>3071798</v>
      </c>
    </row>
    <row r="30" spans="1:4" ht="12.75">
      <c r="A30" s="28" t="s">
        <v>32</v>
      </c>
      <c r="B30" s="4" t="s">
        <v>135</v>
      </c>
      <c r="C30" s="52">
        <f>C32+C33+C34+C35</f>
        <v>2870839</v>
      </c>
      <c r="D30" s="52">
        <f>D32+D33+D34+D35</f>
        <v>3071798</v>
      </c>
    </row>
    <row r="31" spans="1:4" s="38" customFormat="1" ht="19.5" customHeight="1">
      <c r="A31" s="28"/>
      <c r="B31" s="5" t="s">
        <v>33</v>
      </c>
      <c r="C31" s="53">
        <v>1425786</v>
      </c>
      <c r="D31" s="53">
        <v>1525591</v>
      </c>
    </row>
    <row r="32" spans="1:4" ht="81.75" customHeight="1">
      <c r="A32" s="34" t="s">
        <v>34</v>
      </c>
      <c r="B32" s="6" t="s">
        <v>98</v>
      </c>
      <c r="C32" s="47">
        <v>2730168</v>
      </c>
      <c r="D32" s="47">
        <v>2921280</v>
      </c>
    </row>
    <row r="33" spans="1:4" ht="117" customHeight="1">
      <c r="A33" s="34" t="s">
        <v>35</v>
      </c>
      <c r="B33" s="6" t="s">
        <v>0</v>
      </c>
      <c r="C33" s="47">
        <v>34450</v>
      </c>
      <c r="D33" s="47">
        <v>36861</v>
      </c>
    </row>
    <row r="34" spans="1:4" ht="48" customHeight="1">
      <c r="A34" s="34" t="s">
        <v>36</v>
      </c>
      <c r="B34" s="6" t="s">
        <v>1</v>
      </c>
      <c r="C34" s="47">
        <v>28708</v>
      </c>
      <c r="D34" s="47">
        <v>30718</v>
      </c>
    </row>
    <row r="35" spans="1:4" ht="96.75" customHeight="1">
      <c r="A35" s="34" t="s">
        <v>109</v>
      </c>
      <c r="B35" s="6" t="s">
        <v>155</v>
      </c>
      <c r="C35" s="47">
        <v>77513</v>
      </c>
      <c r="D35" s="47">
        <v>82939</v>
      </c>
    </row>
    <row r="36" spans="1:4" ht="32.25" customHeight="1">
      <c r="A36" s="28" t="s">
        <v>99</v>
      </c>
      <c r="B36" s="7" t="s">
        <v>136</v>
      </c>
      <c r="C36" s="52">
        <f aca="true" t="shared" si="1" ref="C36:D36">C37</f>
        <v>47235</v>
      </c>
      <c r="D36" s="52">
        <f t="shared" si="1"/>
        <v>47235</v>
      </c>
    </row>
    <row r="37" spans="1:4" ht="36.75" customHeight="1">
      <c r="A37" s="34" t="s">
        <v>100</v>
      </c>
      <c r="B37" s="6" t="s">
        <v>101</v>
      </c>
      <c r="C37" s="47">
        <f aca="true" t="shared" si="2" ref="C37:D37">SUM(C38+C40+C39+C41)</f>
        <v>47235</v>
      </c>
      <c r="D37" s="47">
        <f t="shared" si="2"/>
        <v>47235</v>
      </c>
    </row>
    <row r="38" spans="1:4" ht="82.5" customHeight="1">
      <c r="A38" s="34" t="s">
        <v>110</v>
      </c>
      <c r="B38" s="6" t="s">
        <v>123</v>
      </c>
      <c r="C38" s="47">
        <v>12517</v>
      </c>
      <c r="D38" s="47">
        <v>12517</v>
      </c>
    </row>
    <row r="39" spans="1:4" ht="96.75" customHeight="1">
      <c r="A39" s="34" t="s">
        <v>118</v>
      </c>
      <c r="B39" s="6" t="s">
        <v>119</v>
      </c>
      <c r="C39" s="47">
        <v>331</v>
      </c>
      <c r="D39" s="47">
        <v>331</v>
      </c>
    </row>
    <row r="40" spans="1:4" ht="78" customHeight="1">
      <c r="A40" s="34" t="s">
        <v>111</v>
      </c>
      <c r="B40" s="6" t="s">
        <v>122</v>
      </c>
      <c r="C40" s="47">
        <v>33631</v>
      </c>
      <c r="D40" s="47">
        <v>33631</v>
      </c>
    </row>
    <row r="41" spans="1:4" ht="83.25" customHeight="1">
      <c r="A41" s="34" t="s">
        <v>120</v>
      </c>
      <c r="B41" s="6" t="s">
        <v>121</v>
      </c>
      <c r="C41" s="47">
        <v>756</v>
      </c>
      <c r="D41" s="47">
        <v>756</v>
      </c>
    </row>
    <row r="42" spans="1:4" ht="12.75">
      <c r="A42" s="28" t="s">
        <v>37</v>
      </c>
      <c r="B42" s="4" t="s">
        <v>137</v>
      </c>
      <c r="C42" s="52">
        <f aca="true" t="shared" si="3" ref="C42:D42">SUM(C43+C47+C48+C49)</f>
        <v>692893</v>
      </c>
      <c r="D42" s="52">
        <f t="shared" si="3"/>
        <v>718530</v>
      </c>
    </row>
    <row r="43" spans="1:4" ht="31.5">
      <c r="A43" s="28" t="s">
        <v>103</v>
      </c>
      <c r="B43" s="4" t="s">
        <v>102</v>
      </c>
      <c r="C43" s="52">
        <f aca="true" t="shared" si="4" ref="C43:D43">C44+C45+C46</f>
        <v>659319</v>
      </c>
      <c r="D43" s="52">
        <f t="shared" si="4"/>
        <v>683714</v>
      </c>
    </row>
    <row r="44" spans="1:4" ht="31.5">
      <c r="A44" s="34" t="s">
        <v>106</v>
      </c>
      <c r="B44" s="8" t="s">
        <v>104</v>
      </c>
      <c r="C44" s="47">
        <v>573548</v>
      </c>
      <c r="D44" s="47">
        <v>594769</v>
      </c>
    </row>
    <row r="45" spans="1:4" ht="64.5" customHeight="1">
      <c r="A45" s="34" t="s">
        <v>107</v>
      </c>
      <c r="B45" s="8" t="s">
        <v>195</v>
      </c>
      <c r="C45" s="47">
        <v>85771</v>
      </c>
      <c r="D45" s="47">
        <v>88945</v>
      </c>
    </row>
    <row r="46" spans="1:4" ht="31.5" hidden="1">
      <c r="A46" s="34" t="s">
        <v>108</v>
      </c>
      <c r="B46" s="8" t="s">
        <v>105</v>
      </c>
      <c r="C46" s="47">
        <v>0</v>
      </c>
      <c r="D46" s="47">
        <v>0</v>
      </c>
    </row>
    <row r="47" spans="1:4" ht="31.5" hidden="1">
      <c r="A47" s="28" t="s">
        <v>38</v>
      </c>
      <c r="B47" s="4" t="s">
        <v>39</v>
      </c>
      <c r="C47" s="52"/>
      <c r="D47" s="52"/>
    </row>
    <row r="48" spans="1:4" ht="12.75">
      <c r="A48" s="28" t="s">
        <v>40</v>
      </c>
      <c r="B48" s="4" t="s">
        <v>41</v>
      </c>
      <c r="C48" s="52">
        <v>7490</v>
      </c>
      <c r="D48" s="52">
        <v>7767</v>
      </c>
    </row>
    <row r="49" spans="1:4" ht="31.5">
      <c r="A49" s="28" t="s">
        <v>194</v>
      </c>
      <c r="B49" s="4" t="s">
        <v>124</v>
      </c>
      <c r="C49" s="52">
        <v>26084</v>
      </c>
      <c r="D49" s="52">
        <v>27049</v>
      </c>
    </row>
    <row r="50" spans="1:4" ht="12.75">
      <c r="A50" s="28" t="s">
        <v>42</v>
      </c>
      <c r="B50" s="4" t="s">
        <v>138</v>
      </c>
      <c r="C50" s="52">
        <f aca="true" t="shared" si="5" ref="C50:D50">C51+C53</f>
        <v>468311</v>
      </c>
      <c r="D50" s="52">
        <f t="shared" si="5"/>
        <v>485639</v>
      </c>
    </row>
    <row r="51" spans="1:4" ht="12.75">
      <c r="A51" s="28" t="s">
        <v>43</v>
      </c>
      <c r="B51" s="4" t="s">
        <v>44</v>
      </c>
      <c r="C51" s="52">
        <f aca="true" t="shared" si="6" ref="C51:D51">C52</f>
        <v>228683</v>
      </c>
      <c r="D51" s="52">
        <f t="shared" si="6"/>
        <v>237145</v>
      </c>
    </row>
    <row r="52" spans="1:4" ht="47.25">
      <c r="A52" s="34" t="s">
        <v>45</v>
      </c>
      <c r="B52" s="6" t="s">
        <v>2</v>
      </c>
      <c r="C52" s="47">
        <v>228683</v>
      </c>
      <c r="D52" s="47">
        <v>237145</v>
      </c>
    </row>
    <row r="53" spans="1:4" ht="12.75">
      <c r="A53" s="28" t="s">
        <v>46</v>
      </c>
      <c r="B53" s="4" t="s">
        <v>134</v>
      </c>
      <c r="C53" s="52">
        <f aca="true" t="shared" si="7" ref="C53:D53">C54+C56</f>
        <v>239628</v>
      </c>
      <c r="D53" s="52">
        <f t="shared" si="7"/>
        <v>248494</v>
      </c>
    </row>
    <row r="54" spans="1:4" ht="12.75">
      <c r="A54" s="34" t="s">
        <v>127</v>
      </c>
      <c r="B54" s="9" t="s">
        <v>125</v>
      </c>
      <c r="C54" s="47">
        <f aca="true" t="shared" si="8" ref="C54:D54">C55</f>
        <v>157105</v>
      </c>
      <c r="D54" s="47">
        <f t="shared" si="8"/>
        <v>162917</v>
      </c>
    </row>
    <row r="55" spans="1:4" ht="34.5" customHeight="1">
      <c r="A55" s="34" t="s">
        <v>126</v>
      </c>
      <c r="B55" s="9" t="s">
        <v>128</v>
      </c>
      <c r="C55" s="47">
        <v>157105</v>
      </c>
      <c r="D55" s="47">
        <v>162917</v>
      </c>
    </row>
    <row r="56" spans="1:4" ht="12.75">
      <c r="A56" s="34" t="s">
        <v>129</v>
      </c>
      <c r="B56" s="9" t="s">
        <v>131</v>
      </c>
      <c r="C56" s="47">
        <f aca="true" t="shared" si="9" ref="C56:D56">C57</f>
        <v>82523</v>
      </c>
      <c r="D56" s="47">
        <f t="shared" si="9"/>
        <v>85577</v>
      </c>
    </row>
    <row r="57" spans="1:4" ht="34.5" customHeight="1">
      <c r="A57" s="29" t="s">
        <v>130</v>
      </c>
      <c r="B57" s="9" t="s">
        <v>132</v>
      </c>
      <c r="C57" s="47">
        <v>82523</v>
      </c>
      <c r="D57" s="47">
        <v>85577</v>
      </c>
    </row>
    <row r="58" spans="1:4" s="17" customFormat="1" ht="12.75">
      <c r="A58" s="28" t="s">
        <v>47</v>
      </c>
      <c r="B58" s="7" t="s">
        <v>48</v>
      </c>
      <c r="C58" s="52">
        <f aca="true" t="shared" si="10" ref="C58:D58">C59+C61</f>
        <v>116486</v>
      </c>
      <c r="D58" s="52">
        <f t="shared" si="10"/>
        <v>120504</v>
      </c>
    </row>
    <row r="59" spans="1:4" s="17" customFormat="1" ht="37.5" customHeight="1">
      <c r="A59" s="34" t="s">
        <v>49</v>
      </c>
      <c r="B59" s="6" t="s">
        <v>3</v>
      </c>
      <c r="C59" s="47">
        <f aca="true" t="shared" si="11" ref="C59:D59">C60</f>
        <v>114937</v>
      </c>
      <c r="D59" s="47">
        <f t="shared" si="11"/>
        <v>119190</v>
      </c>
    </row>
    <row r="60" spans="1:4" ht="51" customHeight="1">
      <c r="A60" s="34" t="s">
        <v>50</v>
      </c>
      <c r="B60" s="6" t="s">
        <v>51</v>
      </c>
      <c r="C60" s="47">
        <v>114937</v>
      </c>
      <c r="D60" s="47">
        <v>119190</v>
      </c>
    </row>
    <row r="61" spans="1:4" ht="35.25" customHeight="1">
      <c r="A61" s="34" t="s">
        <v>52</v>
      </c>
      <c r="B61" s="10" t="s">
        <v>53</v>
      </c>
      <c r="C61" s="47">
        <f aca="true" t="shared" si="12" ref="C61:D61">C62+C63</f>
        <v>1549</v>
      </c>
      <c r="D61" s="47">
        <f t="shared" si="12"/>
        <v>1314</v>
      </c>
    </row>
    <row r="62" spans="1:4" ht="31.5">
      <c r="A62" s="34" t="s">
        <v>4</v>
      </c>
      <c r="B62" s="6" t="s">
        <v>54</v>
      </c>
      <c r="C62" s="47">
        <v>1406</v>
      </c>
      <c r="D62" s="47">
        <v>1171</v>
      </c>
    </row>
    <row r="63" spans="1:4" ht="93" customHeight="1">
      <c r="A63" s="34" t="s">
        <v>193</v>
      </c>
      <c r="B63" s="6" t="s">
        <v>133</v>
      </c>
      <c r="C63" s="47">
        <v>143</v>
      </c>
      <c r="D63" s="47">
        <v>143</v>
      </c>
    </row>
    <row r="64" spans="1:4" s="17" customFormat="1" ht="48.75" customHeight="1">
      <c r="A64" s="28" t="s">
        <v>55</v>
      </c>
      <c r="B64" s="7" t="s">
        <v>156</v>
      </c>
      <c r="C64" s="52">
        <f aca="true" t="shared" si="13" ref="C64:D64">C65+C76+C79</f>
        <v>244390</v>
      </c>
      <c r="D64" s="52">
        <f t="shared" si="13"/>
        <v>244387</v>
      </c>
    </row>
    <row r="65" spans="1:4" s="17" customFormat="1" ht="100.5" customHeight="1">
      <c r="A65" s="28" t="s">
        <v>56</v>
      </c>
      <c r="B65" s="7" t="s">
        <v>57</v>
      </c>
      <c r="C65" s="52">
        <f aca="true" t="shared" si="14" ref="C65:D65">C70+C66</f>
        <v>229590</v>
      </c>
      <c r="D65" s="52">
        <f t="shared" si="14"/>
        <v>229587</v>
      </c>
    </row>
    <row r="66" spans="1:4" s="17" customFormat="1" ht="79.5" customHeight="1">
      <c r="A66" s="28" t="s">
        <v>58</v>
      </c>
      <c r="B66" s="7" t="s">
        <v>5</v>
      </c>
      <c r="C66" s="52">
        <f aca="true" t="shared" si="15" ref="C66:D66">C67</f>
        <v>202638</v>
      </c>
      <c r="D66" s="52">
        <f t="shared" si="15"/>
        <v>202638</v>
      </c>
    </row>
    <row r="67" spans="1:4" ht="80.25" customHeight="1">
      <c r="A67" s="34" t="s">
        <v>6</v>
      </c>
      <c r="B67" s="6" t="s">
        <v>7</v>
      </c>
      <c r="C67" s="47">
        <f aca="true" t="shared" si="16" ref="C67:D67">C68+C69</f>
        <v>202638</v>
      </c>
      <c r="D67" s="47">
        <f t="shared" si="16"/>
        <v>202638</v>
      </c>
    </row>
    <row r="68" spans="1:4" ht="61.5" customHeight="1">
      <c r="A68" s="34" t="s">
        <v>8</v>
      </c>
      <c r="B68" s="6" t="s">
        <v>9</v>
      </c>
      <c r="C68" s="47">
        <v>202638</v>
      </c>
      <c r="D68" s="47">
        <v>202638</v>
      </c>
    </row>
    <row r="69" spans="1:4" ht="60" customHeight="1" hidden="1">
      <c r="A69" s="34" t="s">
        <v>10</v>
      </c>
      <c r="B69" s="6" t="s">
        <v>11</v>
      </c>
      <c r="C69" s="47">
        <v>0</v>
      </c>
      <c r="D69" s="47">
        <v>0</v>
      </c>
    </row>
    <row r="70" spans="1:4" ht="96.75" customHeight="1">
      <c r="A70" s="28" t="s">
        <v>59</v>
      </c>
      <c r="B70" s="4" t="s">
        <v>60</v>
      </c>
      <c r="C70" s="52">
        <f aca="true" t="shared" si="17" ref="C70:D70">C71</f>
        <v>26952</v>
      </c>
      <c r="D70" s="52">
        <f t="shared" si="17"/>
        <v>26949</v>
      </c>
    </row>
    <row r="71" spans="1:4" ht="68.25" customHeight="1">
      <c r="A71" s="34" t="s">
        <v>12</v>
      </c>
      <c r="B71" s="6" t="s">
        <v>13</v>
      </c>
      <c r="C71" s="47">
        <f aca="true" t="shared" si="18" ref="C71:D71">C72+C73+C75+C74</f>
        <v>26952</v>
      </c>
      <c r="D71" s="47">
        <f t="shared" si="18"/>
        <v>26949</v>
      </c>
    </row>
    <row r="72" spans="1:4" ht="66.75" customHeight="1">
      <c r="A72" s="34" t="s">
        <v>61</v>
      </c>
      <c r="B72" s="6" t="s">
        <v>175</v>
      </c>
      <c r="C72" s="47">
        <v>25631</v>
      </c>
      <c r="D72" s="47">
        <v>25631</v>
      </c>
    </row>
    <row r="73" spans="1:4" ht="33.75" customHeight="1">
      <c r="A73" s="42" t="s">
        <v>62</v>
      </c>
      <c r="B73" s="6" t="s">
        <v>176</v>
      </c>
      <c r="C73" s="47">
        <v>448</v>
      </c>
      <c r="D73" s="47">
        <v>445</v>
      </c>
    </row>
    <row r="74" spans="1:4" s="38" customFormat="1" ht="135" customHeight="1">
      <c r="A74" s="42" t="s">
        <v>256</v>
      </c>
      <c r="B74" s="6" t="s">
        <v>158</v>
      </c>
      <c r="C74" s="47">
        <v>873</v>
      </c>
      <c r="D74" s="47">
        <v>873</v>
      </c>
    </row>
    <row r="75" spans="1:4" ht="145.5" customHeight="1" hidden="1">
      <c r="A75" s="34" t="s">
        <v>157</v>
      </c>
      <c r="B75" s="6" t="s">
        <v>158</v>
      </c>
      <c r="C75" s="47"/>
      <c r="D75" s="47"/>
    </row>
    <row r="76" spans="1:4" ht="31.5" hidden="1">
      <c r="A76" s="28" t="s">
        <v>63</v>
      </c>
      <c r="B76" s="4" t="s">
        <v>64</v>
      </c>
      <c r="C76" s="52">
        <f aca="true" t="shared" si="19" ref="C76:D77">C77</f>
        <v>0</v>
      </c>
      <c r="D76" s="52">
        <f t="shared" si="19"/>
        <v>0</v>
      </c>
    </row>
    <row r="77" spans="1:4" ht="51" customHeight="1" hidden="1">
      <c r="A77" s="34" t="s">
        <v>65</v>
      </c>
      <c r="B77" s="8" t="s">
        <v>14</v>
      </c>
      <c r="C77" s="47">
        <f t="shared" si="19"/>
        <v>0</v>
      </c>
      <c r="D77" s="47">
        <f t="shared" si="19"/>
        <v>0</v>
      </c>
    </row>
    <row r="78" spans="1:4" ht="51" customHeight="1" hidden="1">
      <c r="A78" s="34" t="s">
        <v>66</v>
      </c>
      <c r="B78" s="8" t="s">
        <v>15</v>
      </c>
      <c r="C78" s="47">
        <v>0</v>
      </c>
      <c r="D78" s="47">
        <v>0</v>
      </c>
    </row>
    <row r="79" spans="1:4" ht="98.25" customHeight="1">
      <c r="A79" s="28" t="s">
        <v>67</v>
      </c>
      <c r="B79" s="4" t="s">
        <v>16</v>
      </c>
      <c r="C79" s="52">
        <f aca="true" t="shared" si="20" ref="C79:D80">C80</f>
        <v>14800</v>
      </c>
      <c r="D79" s="52">
        <f t="shared" si="20"/>
        <v>14800</v>
      </c>
    </row>
    <row r="80" spans="1:4" ht="78.75" customHeight="1">
      <c r="A80" s="34" t="s">
        <v>68</v>
      </c>
      <c r="B80" s="8" t="s">
        <v>17</v>
      </c>
      <c r="C80" s="47">
        <f t="shared" si="20"/>
        <v>14800</v>
      </c>
      <c r="D80" s="47">
        <f t="shared" si="20"/>
        <v>14800</v>
      </c>
    </row>
    <row r="81" spans="1:4" ht="79.5" customHeight="1">
      <c r="A81" s="34" t="s">
        <v>69</v>
      </c>
      <c r="B81" s="8" t="s">
        <v>70</v>
      </c>
      <c r="C81" s="47">
        <f aca="true" t="shared" si="21" ref="C81:D81">SUM(C82:C83)</f>
        <v>14800</v>
      </c>
      <c r="D81" s="47">
        <f t="shared" si="21"/>
        <v>14800</v>
      </c>
    </row>
    <row r="82" spans="1:4" ht="19.5" customHeight="1">
      <c r="A82" s="34" t="s">
        <v>71</v>
      </c>
      <c r="B82" s="8" t="s">
        <v>72</v>
      </c>
      <c r="C82" s="47">
        <v>10000</v>
      </c>
      <c r="D82" s="47">
        <v>10000</v>
      </c>
    </row>
    <row r="83" spans="1:4" ht="12.75">
      <c r="A83" s="34" t="s">
        <v>73</v>
      </c>
      <c r="B83" s="8" t="s">
        <v>74</v>
      </c>
      <c r="C83" s="47">
        <v>4800</v>
      </c>
      <c r="D83" s="47">
        <v>4800</v>
      </c>
    </row>
    <row r="84" spans="1:4" ht="31.5">
      <c r="A84" s="28" t="s">
        <v>75</v>
      </c>
      <c r="B84" s="4" t="s">
        <v>76</v>
      </c>
      <c r="C84" s="52">
        <f aca="true" t="shared" si="22" ref="C84:D84">C85</f>
        <v>3314</v>
      </c>
      <c r="D84" s="52">
        <f t="shared" si="22"/>
        <v>3437</v>
      </c>
    </row>
    <row r="85" spans="1:4" ht="18.75" customHeight="1">
      <c r="A85" s="28" t="s">
        <v>77</v>
      </c>
      <c r="B85" s="4" t="s">
        <v>78</v>
      </c>
      <c r="C85" s="52">
        <f aca="true" t="shared" si="23" ref="C85:D85">SUM(C86:C89)</f>
        <v>3314</v>
      </c>
      <c r="D85" s="52">
        <f t="shared" si="23"/>
        <v>3437</v>
      </c>
    </row>
    <row r="86" spans="1:4" ht="31.5">
      <c r="A86" s="34" t="s">
        <v>90</v>
      </c>
      <c r="B86" s="8" t="s">
        <v>92</v>
      </c>
      <c r="C86" s="47">
        <v>1288</v>
      </c>
      <c r="D86" s="47">
        <v>1336</v>
      </c>
    </row>
    <row r="87" spans="1:4" ht="31.5" hidden="1">
      <c r="A87" s="34" t="s">
        <v>91</v>
      </c>
      <c r="B87" s="8" t="s">
        <v>93</v>
      </c>
      <c r="C87" s="47">
        <v>0</v>
      </c>
      <c r="D87" s="47">
        <v>0</v>
      </c>
    </row>
    <row r="88" spans="1:4" ht="18.75" customHeight="1">
      <c r="A88" s="34" t="s">
        <v>94</v>
      </c>
      <c r="B88" s="8" t="s">
        <v>95</v>
      </c>
      <c r="C88" s="47">
        <v>12</v>
      </c>
      <c r="D88" s="47">
        <v>13</v>
      </c>
    </row>
    <row r="89" spans="1:4" ht="23.25" customHeight="1">
      <c r="A89" s="34" t="s">
        <v>96</v>
      </c>
      <c r="B89" s="8" t="s">
        <v>97</v>
      </c>
      <c r="C89" s="47">
        <v>2014</v>
      </c>
      <c r="D89" s="47">
        <v>2088</v>
      </c>
    </row>
    <row r="90" spans="1:4" s="17" customFormat="1" ht="37.5" customHeight="1">
      <c r="A90" s="28" t="s">
        <v>79</v>
      </c>
      <c r="B90" s="4" t="s">
        <v>18</v>
      </c>
      <c r="C90" s="52">
        <f aca="true" t="shared" si="24" ref="C90:D90">C91+C92</f>
        <v>1902</v>
      </c>
      <c r="D90" s="52">
        <f t="shared" si="24"/>
        <v>1902</v>
      </c>
    </row>
    <row r="91" spans="1:4" ht="12.75">
      <c r="A91" s="34" t="s">
        <v>112</v>
      </c>
      <c r="B91" s="8" t="s">
        <v>113</v>
      </c>
      <c r="C91" s="47">
        <f>950+682</f>
        <v>1632</v>
      </c>
      <c r="D91" s="47">
        <f>950+682</f>
        <v>1632</v>
      </c>
    </row>
    <row r="92" spans="1:4" ht="12.75">
      <c r="A92" s="34" t="s">
        <v>80</v>
      </c>
      <c r="B92" s="8" t="s">
        <v>81</v>
      </c>
      <c r="C92" s="47">
        <f>270</f>
        <v>270</v>
      </c>
      <c r="D92" s="47">
        <f>270</f>
        <v>270</v>
      </c>
    </row>
    <row r="93" spans="1:4" s="17" customFormat="1" ht="31.5">
      <c r="A93" s="28" t="s">
        <v>82</v>
      </c>
      <c r="B93" s="4" t="s">
        <v>83</v>
      </c>
      <c r="C93" s="52">
        <f aca="true" t="shared" si="25" ref="C93:D93">C94+C97</f>
        <v>84106</v>
      </c>
      <c r="D93" s="52">
        <f t="shared" si="25"/>
        <v>73227</v>
      </c>
    </row>
    <row r="94" spans="1:4" s="17" customFormat="1" ht="94.5">
      <c r="A94" s="28" t="s">
        <v>196</v>
      </c>
      <c r="B94" s="4" t="s">
        <v>172</v>
      </c>
      <c r="C94" s="52">
        <f aca="true" t="shared" si="26" ref="C94:D95">C95</f>
        <v>22000</v>
      </c>
      <c r="D94" s="52">
        <f t="shared" si="26"/>
        <v>20000</v>
      </c>
    </row>
    <row r="95" spans="1:4" ht="94.5" customHeight="1">
      <c r="A95" s="34" t="s">
        <v>19</v>
      </c>
      <c r="B95" s="8" t="s">
        <v>173</v>
      </c>
      <c r="C95" s="47">
        <f t="shared" si="26"/>
        <v>22000</v>
      </c>
      <c r="D95" s="47">
        <f t="shared" si="26"/>
        <v>20000</v>
      </c>
    </row>
    <row r="96" spans="1:4" ht="99" customHeight="1">
      <c r="A96" s="34" t="s">
        <v>20</v>
      </c>
      <c r="B96" s="8" t="s">
        <v>21</v>
      </c>
      <c r="C96" s="47">
        <v>22000</v>
      </c>
      <c r="D96" s="47">
        <v>20000</v>
      </c>
    </row>
    <row r="97" spans="1:4" ht="34.5" customHeight="1">
      <c r="A97" s="28" t="s">
        <v>84</v>
      </c>
      <c r="B97" s="4" t="s">
        <v>174</v>
      </c>
      <c r="C97" s="52">
        <f aca="true" t="shared" si="27" ref="C97:D98">C98</f>
        <v>62106</v>
      </c>
      <c r="D97" s="52">
        <f t="shared" si="27"/>
        <v>53227</v>
      </c>
    </row>
    <row r="98" spans="1:4" ht="39.75" customHeight="1">
      <c r="A98" s="34" t="s">
        <v>85</v>
      </c>
      <c r="B98" s="8" t="s">
        <v>86</v>
      </c>
      <c r="C98" s="47">
        <f t="shared" si="27"/>
        <v>62106</v>
      </c>
      <c r="D98" s="47">
        <f t="shared" si="27"/>
        <v>53227</v>
      </c>
    </row>
    <row r="99" spans="1:4" ht="50.25" customHeight="1">
      <c r="A99" s="34" t="s">
        <v>22</v>
      </c>
      <c r="B99" s="8" t="s">
        <v>87</v>
      </c>
      <c r="C99" s="47">
        <v>62106</v>
      </c>
      <c r="D99" s="47">
        <v>53227</v>
      </c>
    </row>
    <row r="100" spans="1:4" ht="12.75">
      <c r="A100" s="28" t="s">
        <v>88</v>
      </c>
      <c r="B100" s="4" t="s">
        <v>89</v>
      </c>
      <c r="C100" s="52">
        <f aca="true" t="shared" si="28" ref="C100:D100">SUM(C101:C121)</f>
        <v>3693</v>
      </c>
      <c r="D100" s="52">
        <f t="shared" si="28"/>
        <v>3818</v>
      </c>
    </row>
    <row r="101" spans="1:4" ht="45.75" customHeight="1" hidden="1">
      <c r="A101" s="29" t="s">
        <v>227</v>
      </c>
      <c r="B101" s="37" t="s">
        <v>228</v>
      </c>
      <c r="C101" s="47"/>
      <c r="D101" s="47"/>
    </row>
    <row r="102" spans="1:4" s="38" customFormat="1" ht="81" customHeight="1">
      <c r="A102" s="63" t="s">
        <v>286</v>
      </c>
      <c r="B102" s="61" t="s">
        <v>274</v>
      </c>
      <c r="C102" s="47">
        <v>112</v>
      </c>
      <c r="D102" s="47">
        <v>116</v>
      </c>
    </row>
    <row r="103" spans="1:4" s="38" customFormat="1" ht="96" customHeight="1">
      <c r="A103" s="63" t="s">
        <v>287</v>
      </c>
      <c r="B103" s="61" t="s">
        <v>275</v>
      </c>
      <c r="C103" s="47">
        <v>277</v>
      </c>
      <c r="D103" s="47">
        <v>287</v>
      </c>
    </row>
    <row r="104" spans="1:4" s="38" customFormat="1" ht="81" customHeight="1">
      <c r="A104" s="63" t="s">
        <v>288</v>
      </c>
      <c r="B104" s="61" t="s">
        <v>276</v>
      </c>
      <c r="C104" s="47">
        <v>162</v>
      </c>
      <c r="D104" s="47">
        <v>168</v>
      </c>
    </row>
    <row r="105" spans="1:4" s="38" customFormat="1" ht="99.75" customHeight="1">
      <c r="A105" s="60" t="s">
        <v>257</v>
      </c>
      <c r="B105" s="62" t="s">
        <v>258</v>
      </c>
      <c r="C105" s="47">
        <v>59</v>
      </c>
      <c r="D105" s="47">
        <v>59</v>
      </c>
    </row>
    <row r="106" spans="1:4" s="38" customFormat="1" ht="84" customHeight="1">
      <c r="A106" s="60" t="s">
        <v>259</v>
      </c>
      <c r="B106" s="62" t="s">
        <v>260</v>
      </c>
      <c r="C106" s="47">
        <v>50</v>
      </c>
      <c r="D106" s="47">
        <v>50</v>
      </c>
    </row>
    <row r="107" spans="1:4" s="38" customFormat="1" ht="98.25" customHeight="1">
      <c r="A107" s="63" t="s">
        <v>289</v>
      </c>
      <c r="B107" s="61" t="s">
        <v>277</v>
      </c>
      <c r="C107" s="47">
        <v>103</v>
      </c>
      <c r="D107" s="47">
        <v>106</v>
      </c>
    </row>
    <row r="108" spans="1:4" s="38" customFormat="1" ht="84.75" customHeight="1">
      <c r="A108" s="60" t="s">
        <v>261</v>
      </c>
      <c r="B108" s="62" t="s">
        <v>262</v>
      </c>
      <c r="C108" s="47">
        <v>20</v>
      </c>
      <c r="D108" s="47">
        <v>20</v>
      </c>
    </row>
    <row r="109" spans="1:4" s="38" customFormat="1" ht="84" customHeight="1">
      <c r="A109" s="60" t="s">
        <v>263</v>
      </c>
      <c r="B109" s="62" t="s">
        <v>264</v>
      </c>
      <c r="C109" s="47">
        <v>20</v>
      </c>
      <c r="D109" s="47">
        <v>20</v>
      </c>
    </row>
    <row r="110" spans="1:4" s="38" customFormat="1" ht="114.75" customHeight="1">
      <c r="A110" s="63" t="s">
        <v>290</v>
      </c>
      <c r="B110" s="61" t="s">
        <v>278</v>
      </c>
      <c r="C110" s="47">
        <v>738</v>
      </c>
      <c r="D110" s="47">
        <v>766</v>
      </c>
    </row>
    <row r="111" spans="1:4" s="38" customFormat="1" ht="99.75" customHeight="1">
      <c r="A111" s="60" t="s">
        <v>265</v>
      </c>
      <c r="B111" s="62" t="s">
        <v>266</v>
      </c>
      <c r="C111" s="47">
        <v>60</v>
      </c>
      <c r="D111" s="47">
        <v>60</v>
      </c>
    </row>
    <row r="112" spans="1:4" s="38" customFormat="1" ht="72.75" customHeight="1">
      <c r="A112" s="63" t="s">
        <v>291</v>
      </c>
      <c r="B112" s="61" t="s">
        <v>279</v>
      </c>
      <c r="C112" s="47">
        <v>122</v>
      </c>
      <c r="D112" s="47">
        <v>127</v>
      </c>
    </row>
    <row r="113" spans="1:4" s="38" customFormat="1" ht="84" customHeight="1">
      <c r="A113" s="63" t="s">
        <v>292</v>
      </c>
      <c r="B113" s="61" t="s">
        <v>280</v>
      </c>
      <c r="C113" s="47">
        <v>33</v>
      </c>
      <c r="D113" s="47">
        <v>34</v>
      </c>
    </row>
    <row r="114" spans="1:4" s="38" customFormat="1" ht="84" customHeight="1">
      <c r="A114" s="63" t="s">
        <v>293</v>
      </c>
      <c r="B114" s="61" t="s">
        <v>281</v>
      </c>
      <c r="C114" s="47">
        <v>414</v>
      </c>
      <c r="D114" s="47">
        <v>429</v>
      </c>
    </row>
    <row r="115" spans="1:4" s="38" customFormat="1" ht="98.25" customHeight="1">
      <c r="A115" s="60" t="s">
        <v>267</v>
      </c>
      <c r="B115" s="62" t="s">
        <v>268</v>
      </c>
      <c r="C115" s="47">
        <v>32</v>
      </c>
      <c r="D115" s="47">
        <v>32</v>
      </c>
    </row>
    <row r="116" spans="1:4" s="38" customFormat="1" ht="89.25" customHeight="1">
      <c r="A116" s="60" t="s">
        <v>269</v>
      </c>
      <c r="B116" s="62" t="s">
        <v>270</v>
      </c>
      <c r="C116" s="47">
        <v>64</v>
      </c>
      <c r="D116" s="47">
        <v>64</v>
      </c>
    </row>
    <row r="117" spans="1:4" s="38" customFormat="1" ht="99.75" customHeight="1">
      <c r="A117" s="63" t="s">
        <v>294</v>
      </c>
      <c r="B117" s="61" t="s">
        <v>282</v>
      </c>
      <c r="C117" s="47">
        <v>1112</v>
      </c>
      <c r="D117" s="47">
        <v>1153</v>
      </c>
    </row>
    <row r="118" spans="1:4" s="38" customFormat="1" ht="52.5" customHeight="1">
      <c r="A118" s="63" t="s">
        <v>295</v>
      </c>
      <c r="B118" s="61" t="s">
        <v>283</v>
      </c>
      <c r="C118" s="47">
        <v>78</v>
      </c>
      <c r="D118" s="47">
        <v>81</v>
      </c>
    </row>
    <row r="119" spans="1:4" s="38" customFormat="1" ht="84" customHeight="1">
      <c r="A119" s="63" t="s">
        <v>296</v>
      </c>
      <c r="B119" s="61" t="s">
        <v>284</v>
      </c>
      <c r="C119" s="47">
        <v>60</v>
      </c>
      <c r="D119" s="47">
        <v>62</v>
      </c>
    </row>
    <row r="120" spans="1:4" s="38" customFormat="1" ht="81.75" customHeight="1">
      <c r="A120" s="63" t="s">
        <v>297</v>
      </c>
      <c r="B120" s="61" t="s">
        <v>285</v>
      </c>
      <c r="C120" s="47">
        <v>177</v>
      </c>
      <c r="D120" s="47">
        <v>184</v>
      </c>
    </row>
    <row r="121" spans="1:4" ht="84.75" customHeight="1" hidden="1">
      <c r="A121" s="45" t="s">
        <v>229</v>
      </c>
      <c r="B121" s="46" t="s">
        <v>230</v>
      </c>
      <c r="C121" s="47"/>
      <c r="D121" s="47"/>
    </row>
    <row r="122" spans="1:4" ht="12.75">
      <c r="A122" s="28" t="s">
        <v>114</v>
      </c>
      <c r="B122" s="4" t="s">
        <v>115</v>
      </c>
      <c r="C122" s="52">
        <f aca="true" t="shared" si="29" ref="C122:D122">SUM(C123:C125)</f>
        <v>25809</v>
      </c>
      <c r="D122" s="52">
        <f t="shared" si="29"/>
        <v>25909</v>
      </c>
    </row>
    <row r="123" spans="1:4" ht="34.5" customHeight="1">
      <c r="A123" s="34" t="s">
        <v>116</v>
      </c>
      <c r="B123" s="8" t="s">
        <v>117</v>
      </c>
      <c r="C123" s="47">
        <v>20450</v>
      </c>
      <c r="D123" s="47">
        <v>20550</v>
      </c>
    </row>
    <row r="124" spans="1:4" s="38" customFormat="1" ht="69" customHeight="1">
      <c r="A124" s="42" t="s">
        <v>159</v>
      </c>
      <c r="B124" s="8" t="s">
        <v>160</v>
      </c>
      <c r="C124" s="47">
        <v>50</v>
      </c>
      <c r="D124" s="47">
        <v>50</v>
      </c>
    </row>
    <row r="125" spans="1:4" ht="31.5">
      <c r="A125" s="42" t="s">
        <v>254</v>
      </c>
      <c r="B125" s="8" t="s">
        <v>255</v>
      </c>
      <c r="C125" s="47">
        <v>5309</v>
      </c>
      <c r="D125" s="47">
        <v>5309</v>
      </c>
    </row>
    <row r="126" spans="1:4" ht="12.75">
      <c r="A126" s="28" t="s">
        <v>139</v>
      </c>
      <c r="B126" s="11" t="s">
        <v>140</v>
      </c>
      <c r="C126" s="52">
        <f aca="true" t="shared" si="30" ref="C126:D126">C127</f>
        <v>4650547</v>
      </c>
      <c r="D126" s="52">
        <f t="shared" si="30"/>
        <v>3644873.3</v>
      </c>
    </row>
    <row r="127" spans="1:4" ht="31.5">
      <c r="A127" s="28" t="s">
        <v>141</v>
      </c>
      <c r="B127" s="11" t="s">
        <v>142</v>
      </c>
      <c r="C127" s="52">
        <f>C128+C131+C160+C175</f>
        <v>4650547</v>
      </c>
      <c r="D127" s="52">
        <f>D128+D131+D160+D175</f>
        <v>3644873.3</v>
      </c>
    </row>
    <row r="128" spans="1:4" ht="31.5" hidden="1">
      <c r="A128" s="28" t="s">
        <v>179</v>
      </c>
      <c r="B128" s="11" t="s">
        <v>167</v>
      </c>
      <c r="C128" s="52">
        <f aca="true" t="shared" si="31" ref="C128:D129">C129</f>
        <v>0</v>
      </c>
      <c r="D128" s="52">
        <f t="shared" si="31"/>
        <v>0</v>
      </c>
    </row>
    <row r="129" spans="1:4" ht="21" customHeight="1" hidden="1">
      <c r="A129" s="34" t="s">
        <v>180</v>
      </c>
      <c r="B129" s="35" t="s">
        <v>143</v>
      </c>
      <c r="C129" s="47">
        <f t="shared" si="31"/>
        <v>0</v>
      </c>
      <c r="D129" s="47">
        <f t="shared" si="31"/>
        <v>0</v>
      </c>
    </row>
    <row r="130" spans="1:4" ht="31.5" hidden="1">
      <c r="A130" s="34" t="s">
        <v>181</v>
      </c>
      <c r="B130" s="35" t="s">
        <v>144</v>
      </c>
      <c r="C130" s="47">
        <v>0</v>
      </c>
      <c r="D130" s="47">
        <v>0</v>
      </c>
    </row>
    <row r="131" spans="1:4" ht="31.5">
      <c r="A131" s="28" t="s">
        <v>182</v>
      </c>
      <c r="B131" s="11" t="s">
        <v>161</v>
      </c>
      <c r="C131" s="52">
        <f aca="true" t="shared" si="32" ref="C131:D131">SUM(C132:C151)</f>
        <v>1663511.2000000002</v>
      </c>
      <c r="D131" s="52">
        <f t="shared" si="32"/>
        <v>902101.5</v>
      </c>
    </row>
    <row r="132" spans="1:4" ht="47.25" hidden="1">
      <c r="A132" s="34" t="s">
        <v>231</v>
      </c>
      <c r="B132" s="35" t="s">
        <v>232</v>
      </c>
      <c r="C132" s="47">
        <v>0</v>
      </c>
      <c r="D132" s="47">
        <v>0</v>
      </c>
    </row>
    <row r="133" spans="1:4" ht="126.75" customHeight="1">
      <c r="A133" s="34" t="s">
        <v>221</v>
      </c>
      <c r="B133" s="35" t="s">
        <v>178</v>
      </c>
      <c r="C133" s="47">
        <v>179400.8</v>
      </c>
      <c r="D133" s="47">
        <v>161298.9</v>
      </c>
    </row>
    <row r="134" spans="1:4" ht="126.75" customHeight="1" hidden="1">
      <c r="A134" s="34" t="s">
        <v>221</v>
      </c>
      <c r="B134" s="35" t="s">
        <v>178</v>
      </c>
      <c r="C134" s="47">
        <v>0</v>
      </c>
      <c r="D134" s="47">
        <v>0</v>
      </c>
    </row>
    <row r="135" spans="1:4" ht="98.25" customHeight="1">
      <c r="A135" s="34" t="s">
        <v>223</v>
      </c>
      <c r="B135" s="35" t="s">
        <v>224</v>
      </c>
      <c r="C135" s="47">
        <v>2774.2</v>
      </c>
      <c r="D135" s="47">
        <v>2494.3</v>
      </c>
    </row>
    <row r="136" spans="1:4" ht="98.25" customHeight="1" hidden="1">
      <c r="A136" s="34" t="s">
        <v>223</v>
      </c>
      <c r="B136" s="35" t="s">
        <v>224</v>
      </c>
      <c r="C136" s="47"/>
      <c r="D136" s="47"/>
    </row>
    <row r="137" spans="1:4" ht="45" customHeight="1">
      <c r="A137" s="34" t="s">
        <v>199</v>
      </c>
      <c r="B137" s="35" t="s">
        <v>198</v>
      </c>
      <c r="C137" s="47">
        <v>684330.8</v>
      </c>
      <c r="D137" s="47">
        <v>240190</v>
      </c>
    </row>
    <row r="138" spans="1:4" ht="69.75" customHeight="1" hidden="1">
      <c r="A138" s="29" t="s">
        <v>219</v>
      </c>
      <c r="B138" s="35" t="s">
        <v>215</v>
      </c>
      <c r="C138" s="47">
        <v>0</v>
      </c>
      <c r="D138" s="47">
        <v>0</v>
      </c>
    </row>
    <row r="139" spans="1:4" ht="81.75" customHeight="1" hidden="1">
      <c r="A139" s="29" t="s">
        <v>239</v>
      </c>
      <c r="B139" s="35" t="s">
        <v>240</v>
      </c>
      <c r="C139" s="47"/>
      <c r="D139" s="47"/>
    </row>
    <row r="140" spans="1:4" s="38" customFormat="1" ht="93.75" customHeight="1" hidden="1">
      <c r="A140" s="29" t="s">
        <v>251</v>
      </c>
      <c r="B140" s="43" t="s">
        <v>240</v>
      </c>
      <c r="C140" s="47"/>
      <c r="D140" s="47"/>
    </row>
    <row r="141" spans="1:4" ht="90.75" customHeight="1" hidden="1">
      <c r="A141" s="34" t="s">
        <v>225</v>
      </c>
      <c r="B141" s="35" t="s">
        <v>226</v>
      </c>
      <c r="C141" s="47"/>
      <c r="D141" s="47"/>
    </row>
    <row r="142" spans="1:4" ht="60" customHeight="1" hidden="1">
      <c r="A142" s="34" t="s">
        <v>220</v>
      </c>
      <c r="B142" s="35" t="s">
        <v>213</v>
      </c>
      <c r="C142" s="47">
        <v>0</v>
      </c>
      <c r="D142" s="47">
        <v>0</v>
      </c>
    </row>
    <row r="143" spans="1:4" ht="56.25" customHeight="1" hidden="1">
      <c r="A143" s="34" t="s">
        <v>220</v>
      </c>
      <c r="B143" s="35" t="s">
        <v>214</v>
      </c>
      <c r="C143" s="47">
        <v>0</v>
      </c>
      <c r="D143" s="47">
        <v>0</v>
      </c>
    </row>
    <row r="144" spans="1:4" ht="81" customHeight="1" hidden="1">
      <c r="A144" s="34" t="s">
        <v>238</v>
      </c>
      <c r="B144" s="35" t="s">
        <v>237</v>
      </c>
      <c r="C144" s="47"/>
      <c r="D144" s="47"/>
    </row>
    <row r="145" spans="1:4" ht="63.75" customHeight="1" hidden="1">
      <c r="A145" s="34" t="s">
        <v>233</v>
      </c>
      <c r="B145" s="35" t="s">
        <v>234</v>
      </c>
      <c r="C145" s="47">
        <v>0</v>
      </c>
      <c r="D145" s="47">
        <v>0</v>
      </c>
    </row>
    <row r="146" spans="1:4" s="38" customFormat="1" ht="77.25" customHeight="1">
      <c r="A146" s="69" t="s">
        <v>309</v>
      </c>
      <c r="B146" s="70" t="s">
        <v>310</v>
      </c>
      <c r="C146" s="47">
        <v>281577.4</v>
      </c>
      <c r="D146" s="47">
        <v>274409.5</v>
      </c>
    </row>
    <row r="147" spans="1:4" s="38" customFormat="1" ht="63.75" customHeight="1">
      <c r="A147" s="67" t="s">
        <v>305</v>
      </c>
      <c r="B147" s="68" t="s">
        <v>306</v>
      </c>
      <c r="C147" s="47">
        <v>315479.5</v>
      </c>
      <c r="D147" s="47">
        <v>23000</v>
      </c>
    </row>
    <row r="148" spans="1:4" ht="56.25" customHeight="1" hidden="1">
      <c r="A148" s="42" t="s">
        <v>206</v>
      </c>
      <c r="B148" s="43" t="s">
        <v>217</v>
      </c>
      <c r="C148" s="47">
        <v>0</v>
      </c>
      <c r="D148" s="47">
        <v>0</v>
      </c>
    </row>
    <row r="149" spans="1:4" ht="40.5" customHeight="1">
      <c r="A149" s="34" t="s">
        <v>206</v>
      </c>
      <c r="B149" s="35" t="s">
        <v>217</v>
      </c>
      <c r="C149" s="47">
        <v>5278.5</v>
      </c>
      <c r="D149" s="47">
        <v>5278.5</v>
      </c>
    </row>
    <row r="150" spans="1:4" ht="43.5" customHeight="1">
      <c r="A150" s="34" t="s">
        <v>206</v>
      </c>
      <c r="B150" s="35" t="s">
        <v>217</v>
      </c>
      <c r="C150" s="47">
        <v>170670.8</v>
      </c>
      <c r="D150" s="47">
        <v>170670.8</v>
      </c>
    </row>
    <row r="151" spans="1:4" ht="12.75">
      <c r="A151" s="34" t="s">
        <v>183</v>
      </c>
      <c r="B151" s="35" t="s">
        <v>145</v>
      </c>
      <c r="C151" s="47">
        <f aca="true" t="shared" si="33" ref="C151:D151">C152</f>
        <v>23999.2</v>
      </c>
      <c r="D151" s="47">
        <f t="shared" si="33"/>
        <v>24759.5</v>
      </c>
    </row>
    <row r="152" spans="1:4" ht="12.75">
      <c r="A152" s="34" t="s">
        <v>184</v>
      </c>
      <c r="B152" s="35" t="s">
        <v>146</v>
      </c>
      <c r="C152" s="47">
        <f aca="true" t="shared" si="34" ref="C152:D152">SUM(C153:C159)</f>
        <v>23999.2</v>
      </c>
      <c r="D152" s="47">
        <f t="shared" si="34"/>
        <v>24759.5</v>
      </c>
    </row>
    <row r="153" spans="1:4" ht="97.5" customHeight="1">
      <c r="A153" s="34" t="s">
        <v>185</v>
      </c>
      <c r="B153" s="33" t="s">
        <v>241</v>
      </c>
      <c r="C153" s="47">
        <v>23899.2</v>
      </c>
      <c r="D153" s="47">
        <v>24659.5</v>
      </c>
    </row>
    <row r="154" spans="1:4" ht="209.25" customHeight="1">
      <c r="A154" s="34" t="s">
        <v>197</v>
      </c>
      <c r="B154" s="33" t="s">
        <v>216</v>
      </c>
      <c r="C154" s="47">
        <v>100</v>
      </c>
      <c r="D154" s="47">
        <v>100</v>
      </c>
    </row>
    <row r="155" spans="1:4" ht="84.75" customHeight="1" hidden="1">
      <c r="A155" s="34" t="s">
        <v>185</v>
      </c>
      <c r="B155" s="33" t="s">
        <v>218</v>
      </c>
      <c r="C155" s="47"/>
      <c r="D155" s="47"/>
    </row>
    <row r="156" spans="1:4" ht="127.5" customHeight="1" hidden="1">
      <c r="A156" s="34" t="s">
        <v>235</v>
      </c>
      <c r="B156" s="33" t="s">
        <v>236</v>
      </c>
      <c r="C156" s="47">
        <v>0</v>
      </c>
      <c r="D156" s="47">
        <v>0</v>
      </c>
    </row>
    <row r="157" spans="1:4" ht="127.5" customHeight="1" hidden="1">
      <c r="A157" s="40" t="s">
        <v>185</v>
      </c>
      <c r="B157" s="39" t="s">
        <v>242</v>
      </c>
      <c r="C157" s="47"/>
      <c r="D157" s="47"/>
    </row>
    <row r="158" spans="1:4" ht="127.5" customHeight="1" hidden="1">
      <c r="A158" s="40" t="s">
        <v>235</v>
      </c>
      <c r="B158" s="39" t="s">
        <v>243</v>
      </c>
      <c r="C158" s="47"/>
      <c r="D158" s="47"/>
    </row>
    <row r="159" spans="1:4" ht="92.25" customHeight="1" hidden="1">
      <c r="A159" s="40" t="s">
        <v>235</v>
      </c>
      <c r="B159" s="39" t="s">
        <v>244</v>
      </c>
      <c r="C159" s="47"/>
      <c r="D159" s="47"/>
    </row>
    <row r="160" spans="1:4" ht="31.5">
      <c r="A160" s="28" t="s">
        <v>186</v>
      </c>
      <c r="B160" s="11" t="s">
        <v>162</v>
      </c>
      <c r="C160" s="52">
        <f aca="true" t="shared" si="35" ref="C160:D160">C164+C161+C166+C163</f>
        <v>2706955.8000000003</v>
      </c>
      <c r="D160" s="52">
        <f t="shared" si="35"/>
        <v>2463021.8</v>
      </c>
    </row>
    <row r="161" spans="1:4" ht="78.75" hidden="1">
      <c r="A161" s="34" t="s">
        <v>222</v>
      </c>
      <c r="B161" s="35" t="s">
        <v>147</v>
      </c>
      <c r="C161" s="47">
        <f aca="true" t="shared" si="36" ref="C161:D161">C162</f>
        <v>21830.3</v>
      </c>
      <c r="D161" s="47">
        <f t="shared" si="36"/>
        <v>21830.3</v>
      </c>
    </row>
    <row r="162" spans="1:4" ht="79.5" customHeight="1">
      <c r="A162" s="42" t="s">
        <v>187</v>
      </c>
      <c r="B162" s="35" t="s">
        <v>148</v>
      </c>
      <c r="C162" s="47">
        <v>21830.3</v>
      </c>
      <c r="D162" s="47">
        <v>21830.3</v>
      </c>
    </row>
    <row r="163" spans="1:4" s="38" customFormat="1" ht="79.5" customHeight="1">
      <c r="A163" s="42" t="s">
        <v>271</v>
      </c>
      <c r="B163" s="43" t="s">
        <v>272</v>
      </c>
      <c r="C163" s="47">
        <v>170442</v>
      </c>
      <c r="D163" s="47">
        <v>170442</v>
      </c>
    </row>
    <row r="164" spans="1:4" ht="63" hidden="1">
      <c r="A164" s="34" t="s">
        <v>163</v>
      </c>
      <c r="B164" s="35" t="s">
        <v>164</v>
      </c>
      <c r="C164" s="47">
        <f aca="true" t="shared" si="37" ref="C164:D164">C165</f>
        <v>385.4</v>
      </c>
      <c r="D164" s="47">
        <f t="shared" si="37"/>
        <v>52.3</v>
      </c>
    </row>
    <row r="165" spans="1:4" ht="63">
      <c r="A165" s="34" t="s">
        <v>165</v>
      </c>
      <c r="B165" s="35" t="s">
        <v>166</v>
      </c>
      <c r="C165" s="47">
        <v>385.4</v>
      </c>
      <c r="D165" s="47">
        <v>52.3</v>
      </c>
    </row>
    <row r="166" spans="1:4" ht="12.75">
      <c r="A166" s="34" t="s">
        <v>188</v>
      </c>
      <c r="B166" s="35" t="s">
        <v>149</v>
      </c>
      <c r="C166" s="47">
        <f aca="true" t="shared" si="38" ref="C166:D166">C167</f>
        <v>2514298.1</v>
      </c>
      <c r="D166" s="47">
        <f t="shared" si="38"/>
        <v>2270697.1999999997</v>
      </c>
    </row>
    <row r="167" spans="1:4" ht="12.75">
      <c r="A167" s="34" t="s">
        <v>189</v>
      </c>
      <c r="B167" s="35" t="s">
        <v>150</v>
      </c>
      <c r="C167" s="47">
        <f aca="true" t="shared" si="39" ref="C167:D167">SUM(C168:C174)</f>
        <v>2514298.1</v>
      </c>
      <c r="D167" s="47">
        <f t="shared" si="39"/>
        <v>2270697.1999999997</v>
      </c>
    </row>
    <row r="168" spans="1:4" ht="140.25" customHeight="1">
      <c r="A168" s="34" t="s">
        <v>190</v>
      </c>
      <c r="B168" s="32" t="s">
        <v>209</v>
      </c>
      <c r="C168" s="47">
        <v>204932.7</v>
      </c>
      <c r="D168" s="47">
        <v>184522.4</v>
      </c>
    </row>
    <row r="169" spans="1:4" ht="144.75" customHeight="1">
      <c r="A169" s="34" t="s">
        <v>190</v>
      </c>
      <c r="B169" s="32" t="s">
        <v>207</v>
      </c>
      <c r="C169" s="47">
        <v>1549025.4</v>
      </c>
      <c r="D169" s="47">
        <v>1414280.4</v>
      </c>
    </row>
    <row r="170" spans="1:4" ht="141" customHeight="1">
      <c r="A170" s="34" t="s">
        <v>190</v>
      </c>
      <c r="B170" s="32" t="s">
        <v>208</v>
      </c>
      <c r="C170" s="47">
        <v>667741.6</v>
      </c>
      <c r="D170" s="47">
        <v>587243.5</v>
      </c>
    </row>
    <row r="171" spans="1:4" ht="113.25" customHeight="1">
      <c r="A171" s="34" t="s">
        <v>190</v>
      </c>
      <c r="B171" s="32" t="s">
        <v>202</v>
      </c>
      <c r="C171" s="47">
        <v>55365.5</v>
      </c>
      <c r="D171" s="47">
        <v>53229.6</v>
      </c>
    </row>
    <row r="172" spans="1:4" ht="113.25" customHeight="1">
      <c r="A172" s="34" t="s">
        <v>191</v>
      </c>
      <c r="B172" s="32" t="s">
        <v>200</v>
      </c>
      <c r="C172" s="47">
        <v>1307.2</v>
      </c>
      <c r="D172" s="47">
        <v>1146.8</v>
      </c>
    </row>
    <row r="173" spans="1:4" ht="105" customHeight="1">
      <c r="A173" s="34" t="s">
        <v>191</v>
      </c>
      <c r="B173" s="32" t="s">
        <v>201</v>
      </c>
      <c r="C173" s="47">
        <v>3373.7</v>
      </c>
      <c r="D173" s="47">
        <v>3036.3</v>
      </c>
    </row>
    <row r="174" spans="1:4" ht="111.75" customHeight="1">
      <c r="A174" s="34" t="s">
        <v>192</v>
      </c>
      <c r="B174" s="32" t="s">
        <v>203</v>
      </c>
      <c r="C174" s="47">
        <v>32552</v>
      </c>
      <c r="D174" s="47">
        <v>27238.2</v>
      </c>
    </row>
    <row r="175" spans="1:4" ht="12.75">
      <c r="A175" s="28" t="s">
        <v>205</v>
      </c>
      <c r="B175" s="11" t="s">
        <v>151</v>
      </c>
      <c r="C175" s="52">
        <f aca="true" t="shared" si="40" ref="C175:D175">SUM(C176:C178)</f>
        <v>280080</v>
      </c>
      <c r="D175" s="52">
        <f t="shared" si="40"/>
        <v>279750</v>
      </c>
    </row>
    <row r="176" spans="1:4" ht="81.75" customHeight="1" hidden="1">
      <c r="A176" s="34" t="s">
        <v>210</v>
      </c>
      <c r="B176" s="35" t="s">
        <v>211</v>
      </c>
      <c r="C176" s="47">
        <v>0</v>
      </c>
      <c r="D176" s="47">
        <v>0</v>
      </c>
    </row>
    <row r="177" spans="1:4" ht="79.5" customHeight="1">
      <c r="A177" s="34" t="s">
        <v>210</v>
      </c>
      <c r="B177" s="35" t="s">
        <v>212</v>
      </c>
      <c r="C177" s="47">
        <v>279750</v>
      </c>
      <c r="D177" s="47">
        <v>279750</v>
      </c>
    </row>
    <row r="178" spans="1:4" ht="31.5">
      <c r="A178" s="34" t="s">
        <v>204</v>
      </c>
      <c r="B178" s="35" t="s">
        <v>152</v>
      </c>
      <c r="C178" s="47">
        <f aca="true" t="shared" si="41" ref="C178:D178">SUM(C179:C182)</f>
        <v>330</v>
      </c>
      <c r="D178" s="47">
        <f t="shared" si="41"/>
        <v>0</v>
      </c>
    </row>
    <row r="179" spans="1:4" ht="94.5" hidden="1">
      <c r="A179" s="42" t="s">
        <v>245</v>
      </c>
      <c r="B179" s="43" t="s">
        <v>246</v>
      </c>
      <c r="C179" s="47">
        <v>0</v>
      </c>
      <c r="D179" s="47">
        <v>0</v>
      </c>
    </row>
    <row r="180" spans="1:4" s="38" customFormat="1" ht="94.5" hidden="1">
      <c r="A180" s="42" t="s">
        <v>250</v>
      </c>
      <c r="B180" s="41" t="s">
        <v>246</v>
      </c>
      <c r="C180" s="54">
        <v>0</v>
      </c>
      <c r="D180" s="54">
        <v>0</v>
      </c>
    </row>
    <row r="181" spans="1:4" s="38" customFormat="1" ht="110.25" hidden="1">
      <c r="A181" s="42" t="s">
        <v>245</v>
      </c>
      <c r="B181" s="43" t="s">
        <v>247</v>
      </c>
      <c r="C181" s="47">
        <v>0</v>
      </c>
      <c r="D181" s="47">
        <v>0</v>
      </c>
    </row>
    <row r="182" spans="1:4" ht="53.25" customHeight="1" thickBot="1">
      <c r="A182" s="42" t="s">
        <v>248</v>
      </c>
      <c r="B182" s="44" t="s">
        <v>249</v>
      </c>
      <c r="C182" s="55">
        <v>330</v>
      </c>
      <c r="D182" s="55">
        <v>0</v>
      </c>
    </row>
    <row r="183" spans="1:4" ht="47.25" hidden="1">
      <c r="A183" s="27" t="s">
        <v>168</v>
      </c>
      <c r="B183" s="12" t="s">
        <v>169</v>
      </c>
      <c r="C183" s="51">
        <f aca="true" t="shared" si="42" ref="C183:D183">C184</f>
        <v>0</v>
      </c>
      <c r="D183" s="51">
        <f t="shared" si="42"/>
        <v>0</v>
      </c>
    </row>
    <row r="184" spans="1:4" ht="65.25" customHeight="1" hidden="1" thickBot="1">
      <c r="A184" s="30" t="s">
        <v>170</v>
      </c>
      <c r="B184" s="13" t="s">
        <v>171</v>
      </c>
      <c r="C184" s="56"/>
      <c r="D184" s="56"/>
    </row>
    <row r="185" spans="1:4" ht="16.5" thickBot="1">
      <c r="A185" s="31"/>
      <c r="B185" s="14" t="s">
        <v>153</v>
      </c>
      <c r="C185" s="57">
        <f>C126+C28+C183</f>
        <v>9209525</v>
      </c>
      <c r="D185" s="57">
        <f>D126+D28+D183</f>
        <v>8441259.3</v>
      </c>
    </row>
    <row r="186" spans="1:4" ht="48" thickBot="1">
      <c r="A186" s="31"/>
      <c r="B186" s="14" t="s">
        <v>177</v>
      </c>
      <c r="C186" s="57">
        <f>C185-C126-C31</f>
        <v>3133192</v>
      </c>
      <c r="D186" s="57">
        <f>D185-D126-D31</f>
        <v>3270795.000000001</v>
      </c>
    </row>
  </sheetData>
  <mergeCells count="20">
    <mergeCell ref="A7:D7"/>
    <mergeCell ref="A8:D8"/>
    <mergeCell ref="A9:D9"/>
    <mergeCell ref="A1:D1"/>
    <mergeCell ref="A2:D2"/>
    <mergeCell ref="A3:D3"/>
    <mergeCell ref="A4:D4"/>
    <mergeCell ref="A6:D6"/>
    <mergeCell ref="A23:D23"/>
    <mergeCell ref="A24:D24"/>
    <mergeCell ref="A11:D11"/>
    <mergeCell ref="A12:D12"/>
    <mergeCell ref="A13:D13"/>
    <mergeCell ref="A14:D14"/>
    <mergeCell ref="A22:D22"/>
    <mergeCell ref="A15:D15"/>
    <mergeCell ref="A16:D16"/>
    <mergeCell ref="A17:D17"/>
    <mergeCell ref="A18:D18"/>
    <mergeCell ref="A19:D19"/>
  </mergeCells>
  <hyperlinks>
    <hyperlink ref="B105" r:id="rId1" display="consultantplus://offline/ref=BAB783578FF7C274F46C35E28130FA401420F0B2E50163434F47669E2554EF35CA358AE43759224E13DA40DAB5975860E371E0571C6F952Ec7w4F"/>
    <hyperlink ref="B106" r:id="rId2" display="consultantplus://offline/ref=BAB783578FF7C274F46C35E28130FA401420F0B2E50163434F47669E2554EF35CA358AE43759224E13DA40DAB5975860E371E0571C6F952Ec7w4F"/>
    <hyperlink ref="B108" r:id="rId3" display="consultantplus://offline/ref=BCAC2A3AF155DE320F196F3517F4934E46E1BBC4C905984920AE97EA9F0D42B4F420A28CE546A3F2BF583531607DE95EA29A86D5341F06A8z5w5F"/>
    <hyperlink ref="B109" r:id="rId4" display="consultantplus://offline/ref=E9757A1FE9C3818AA885F4EFEC90633C6E466B662A1C316E922A75646B3C4AE26FFDB039AD2E9C49CC3851232F55E40217C9B5DB3E6F8A1D59xCF"/>
    <hyperlink ref="B111" r:id="rId5" display="consultantplus://offline/ref=DF97E702C912D49446A64AAFF906F0A8A4C602576329AAE9111DF0EC3F99BADA5E18390383DB3004796D537F0D0C0D1400ACC33A3EE3YF03F"/>
    <hyperlink ref="B115" r:id="rId6" display="consultantplus://offline/ref=45F784E63AF4E343C5CD8179A96F21DD484C51102D05338879C2F435BCA6F8A5417D570E4FF34CD771EBEA9D1B64C5BEFEC81D0E256ADE28iA18F"/>
    <hyperlink ref="B116" r:id="rId7" display="consultantplus://offline/ref=45F784E63AF4E343C5CD8179A96F21DD484C51102D05338879C2F435BCA6F8A5417D570E4FF34CD771EBEA9D1B64C5BEFEC81D0E256ADE28iA18F"/>
  </hyperlinks>
  <printOptions horizontalCentered="1"/>
  <pageMargins left="0.1968503937007874" right="0.1968503937007874" top="0.3937007874015748" bottom="0.15748031496062992" header="0.1968503937007874" footer="0.2362204724409449"/>
  <pageSetup firstPageNumber="11" useFirstPageNumber="1" fitToHeight="0" horizontalDpi="600" verticalDpi="600" orientation="portrait" paperSize="9" scale="80" r:id="rId8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org1</cp:lastModifiedBy>
  <cp:lastPrinted>2020-11-12T06:35:13Z</cp:lastPrinted>
  <dcterms:created xsi:type="dcterms:W3CDTF">1999-02-24T08:03:27Z</dcterms:created>
  <dcterms:modified xsi:type="dcterms:W3CDTF">2021-03-12T12:26:38Z</dcterms:modified>
  <cp:category/>
  <cp:version/>
  <cp:contentType/>
  <cp:contentStatus/>
</cp:coreProperties>
</file>