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_FilterDatabase" localSheetId="0" hidden="1">'п.1 доходы 2020'!$A$26:$C$163</definedName>
    <definedName name="_xlnm.Print_Titles" localSheetId="0">'п.1 доходы 2020'!$24:$26</definedName>
  </definedNames>
  <calcPr calcId="125725"/>
</workbook>
</file>

<file path=xl/sharedStrings.xml><?xml version="1.0" encoding="utf-8"?>
<sst xmlns="http://schemas.openxmlformats.org/spreadsheetml/2006/main" count="298" uniqueCount="273">
  <si>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</si>
  <si>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</si>
  <si>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</si>
  <si>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</si>
  <si>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</si>
  <si>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</si>
  <si>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</si>
  <si>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</si>
  <si>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</si>
  <si>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</si>
  <si>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</si>
  <si>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</si>
  <si>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</si>
  <si>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</si>
  <si>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</si>
  <si>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</si>
  <si>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</si>
  <si>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</si>
  <si>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</si>
  <si>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</si>
  <si>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</si>
  <si>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</si>
  <si>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</si>
  <si>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</si>
  <si>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</si>
  <si>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</si>
  <si>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</si>
  <si>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</si>
  <si>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</si>
  <si>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</si>
  <si>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</si>
  <si>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</si>
  <si>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</si>
  <si>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</si>
  <si>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</si>
  <si>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</si>
  <si>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</si>
  <si>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</si>
  <si>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</si>
  <si>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</si>
  <si>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</si>
  <si>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</si>
  <si>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</si>
  <si>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</si>
  <si>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</si>
  <si>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</si>
  <si>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</si>
  <si>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</si>
  <si>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</si>
  <si>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</si>
  <si>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</si>
  <si>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</si>
  <si>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</si>
  <si>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</si>
  <si>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</si>
  <si>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</si>
  <si>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</si>
  <si>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</si>
  <si>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</si>
  <si>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</si>
  <si>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</si>
  <si>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</si>
  <si>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</si>
  <si>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</si>
  <si>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</si>
  <si>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</si>
  <si>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</si>
  <si>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</si>
  <si>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</si>
  <si>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</si>
  <si>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</si>
  <si>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</si>
  <si>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</si>
  <si>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</si>
  <si>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</si>
  <si>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</si>
  <si>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</si>
  <si>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</si>
  <si>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</si>
  <si>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</si>
  <si>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</si>
  <si>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</si>
  <si>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</si>
  <si>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</si>
  <si>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</si>
  <si>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</si>
  <si>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</si>
  <si>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</si>
  <si>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</si>
  <si>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</si>
  <si>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</si>
  <si>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</si>
  <si>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</si>
  <si>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</si>
  <si>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</si>
  <si>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</si>
  <si>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</si>
  <si>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</si>
  <si>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</si>
  <si>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</si>
  <si>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</si>
  <si>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</si>
  <si>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</si>
  <si>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</si>
  <si>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</si>
  <si>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</si>
  <si>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</si>
  <si>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</si>
  <si>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</si>
  <si>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</si>
  <si>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</si>
  <si>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</si>
  <si>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</si>
  <si>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</si>
  <si>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</si>
  <si>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</si>
  <si>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</si>
  <si>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</si>
  <si>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</si>
  <si>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</si>
  <si>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</si>
  <si>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</si>
  <si>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</si>
  <si>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</si>
  <si>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</si>
  <si>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</si>
  <si>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</si>
  <si>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</si>
  <si>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</si>
  <si>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</si>
  <si>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</si>
  <si>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</si>
  <si>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</si>
  <si>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</si>
  <si>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</si>
  <si>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</si>
  <si>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</si>
  <si>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</si>
  <si>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</si>
  <si>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</si>
  <si>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</si>
  <si>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</si>
  <si>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</si>
  <si>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</si>
  <si>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</si>
  <si>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</si>
  <si>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</si>
  <si>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</si>
  <si>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</si>
  <si>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</si>
  <si>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</si>
  <si>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</si>
  <si>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</si>
  <si>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</si>
  <si>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</si>
  <si>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</si>
  <si>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</si>
  <si>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</si>
  <si>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</si>
  <si>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</si>
  <si>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</si>
  <si>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</si>
  <si>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</si>
  <si>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</si>
  <si>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</si>
  <si>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</si>
  <si>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</si>
  <si>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</si>
  <si>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</si>
  <si>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</si>
  <si>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</si>
  <si>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</si>
  <si>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</si>
  <si>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</si>
  <si>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</si>
  <si>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</si>
  <si>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</si>
  <si>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</si>
  <si>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</si>
  <si>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</si>
  <si>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</si>
  <si>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</si>
  <si>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</si>
  <si>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</si>
  <si>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</si>
  <si>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</si>
  <si>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</si>
  <si>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</si>
  <si>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</si>
  <si>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</si>
  <si>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</si>
  <si>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</si>
  <si>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</si>
  <si>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</si>
  <si>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</si>
  <si>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</si>
  <si>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</si>
  <si>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</si>
  <si>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</si>
  <si>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</si>
  <si>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</si>
  <si>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</si>
  <si>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</si>
  <si>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</si>
  <si>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</si>
  <si>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</si>
  <si>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</si>
  <si>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</si>
  <si>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</si>
  <si>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</si>
  <si>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</si>
  <si>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</si>
  <si>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</si>
  <si>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</si>
  <si>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</si>
  <si>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</si>
  <si>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</si>
  <si>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</si>
  <si>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</si>
  <si>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2020 год 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</si>
  <si>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</si>
  <si>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</si>
  <si>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</si>
  <si>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</si>
  <si>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</si>
  <si>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</si>
  <si>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на 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</si>
  <si>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</si>
  <si>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</si>
  <si>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</si>
  <si>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</si>
  <si>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</si>
  <si>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</si>
  <si>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</si>
  <si>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</si>
  <si>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</si>
  <si>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</si>
  <si>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</si>
  <si>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</si>
  <si>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 от  19.12.2019 г.   № 127   .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</si>
  <si>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</si>
  <si>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</si>
  <si>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</si>
  <si>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</si>
  <si>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</si>
  <si>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</si>
  <si>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</si>
  <si>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</si>
  <si>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</si>
  <si>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</si>
  <si>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</si>
  <si>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</si>
  <si>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</si>
  <si>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</si>
  <si>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</si>
  <si>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</si>
  <si>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</si>
  <si>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</si>
  <si>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</si>
  <si>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</si>
  <si>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</si>
  <si>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</si>
  <si>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</si>
  <si>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</si>
  <si>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</si>
  <si>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</si>
  <si>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</si>
  <si>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</si>
  <si>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</si>
  <si>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127"</t>
  </si>
  <si>
    <t>707 2 02 15002 04 0000 150</t>
  </si>
  <si>
    <t>Дотации бюджетам городских округов на поддержку мер по обеспечению сбалансированности бюджетов</t>
  </si>
  <si>
    <t xml:space="preserve">от                № .   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</si>
</sst>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12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justify" vertical="center" wrapText="1"/>
    </xf>
    <xf numFmtId="164" fontId="2" fillId="0" borderId="4" xfId="0" applyNumberFormat="1" applyFont="1" applyFill="1" applyBorder="1" applyAlignment="1">
      <alignment horizontal="justify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 quotePrefix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165" fontId="2" fillId="0" borderId="3" xfId="61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5" fontId="2" fillId="0" borderId="4" xfId="61" applyNumberFormat="1" applyFont="1" applyFill="1" applyBorder="1" applyAlignment="1">
      <alignment horizontal="center"/>
    </xf>
    <xf numFmtId="165" fontId="11" fillId="0" borderId="4" xfId="6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/>
    </xf>
    <xf numFmtId="165" fontId="3" fillId="0" borderId="5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/>
    </xf>
    <xf numFmtId="165" fontId="2" fillId="0" borderId="6" xfId="6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3" fillId="0" borderId="4" xfId="3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9" xfId="61" applyNumberFormat="1" applyFont="1" applyFill="1" applyBorder="1" applyAlignment="1">
      <alignment horizontal="center"/>
    </xf>
    <xf numFmtId="165" fontId="3" fillId="0" borderId="4" xfId="61" applyNumberFormat="1" applyFont="1" applyFill="1" applyBorder="1" applyAlignment="1">
      <alignment horizontal="center"/>
    </xf>
    <xf numFmtId="165" fontId="3" fillId="0" borderId="10" xfId="6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3"/>
  <sheetViews>
    <sheetView tabSelected="1" zoomScale="90" zoomScaleNormal="90" zoomScaleSheetLayoutView="100" zoomScalePageLayoutView="90" workbookViewId="0" topLeftCell="A1">
      <selection activeCell="G31" sqref="G31"/>
    </sheetView>
  </sheetViews>
  <sheetFormatPr defaultColWidth="9.00390625" defaultRowHeight="12.75"/>
  <cols>
    <col min="1" max="1" width="28.125" style="21" customWidth="1"/>
    <col min="2" max="2" width="62.375" style="19" customWidth="1"/>
    <col min="3" max="3" width="14.875" style="24" customWidth="1"/>
    <col min="4" max="16384" width="9.125" style="44" customWidth="1"/>
  </cols>
  <sheetData>
    <row r="1" spans="1:4" ht="12.75">
      <c r="A1" s="55" t="s">
        <v>158</v>
      </c>
      <c r="B1" s="55"/>
      <c r="C1" s="55"/>
      <c r="D1" s="17"/>
    </row>
    <row r="2" spans="1:4" ht="12.75">
      <c r="A2" s="54" t="s">
        <v>155</v>
      </c>
      <c r="B2" s="54"/>
      <c r="C2" s="54"/>
      <c r="D2" s="17"/>
    </row>
    <row r="3" spans="1:4" ht="12.75">
      <c r="A3" s="54" t="s">
        <v>156</v>
      </c>
      <c r="B3" s="54"/>
      <c r="C3" s="54"/>
      <c r="D3" s="17"/>
    </row>
    <row r="4" spans="1:4" ht="12.75">
      <c r="A4" s="54" t="s">
        <v>157</v>
      </c>
      <c r="B4" s="54"/>
      <c r="C4" s="54"/>
      <c r="D4" s="17"/>
    </row>
    <row r="5" spans="1:4" ht="12.75">
      <c r="A5" s="54" t="s">
        <v>266</v>
      </c>
      <c r="B5" s="54"/>
      <c r="C5" s="54"/>
      <c r="D5" s="17"/>
    </row>
    <row r="6" spans="1:4" ht="12.75">
      <c r="A6" s="54" t="s">
        <v>267</v>
      </c>
      <c r="B6" s="54"/>
      <c r="C6" s="54"/>
      <c r="D6" s="17"/>
    </row>
    <row r="7" spans="1:4" ht="12.75">
      <c r="A7" s="54" t="s">
        <v>268</v>
      </c>
      <c r="B7" s="54"/>
      <c r="C7" s="54"/>
      <c r="D7" s="17"/>
    </row>
    <row r="8" spans="1:4" ht="12.75">
      <c r="A8" s="54" t="s">
        <v>269</v>
      </c>
      <c r="B8" s="54"/>
      <c r="C8" s="54"/>
      <c r="D8" s="17"/>
    </row>
    <row r="9" spans="1:4" ht="12.75">
      <c r="A9" s="54" t="s">
        <v>272</v>
      </c>
      <c r="B9" s="54"/>
      <c r="C9" s="54"/>
      <c r="D9" s="17"/>
    </row>
    <row r="11" spans="1:10" ht="12.75">
      <c r="A11" s="57" t="s">
        <v>158</v>
      </c>
      <c r="B11" s="57"/>
      <c r="C11" s="57"/>
      <c r="D11" s="3"/>
      <c r="E11" s="3"/>
      <c r="F11" s="3"/>
      <c r="G11" s="3"/>
      <c r="H11" s="3"/>
      <c r="I11" s="3"/>
      <c r="J11" s="3"/>
    </row>
    <row r="12" spans="1:10" ht="12.75">
      <c r="A12" s="57" t="s">
        <v>155</v>
      </c>
      <c r="B12" s="57"/>
      <c r="C12" s="57"/>
      <c r="D12" s="3"/>
      <c r="E12" s="3"/>
      <c r="F12" s="3"/>
      <c r="G12" s="3"/>
      <c r="H12" s="3"/>
      <c r="I12" s="3"/>
      <c r="J12" s="3"/>
    </row>
    <row r="13" spans="1:10" ht="12.75">
      <c r="A13" s="57" t="s">
        <v>156</v>
      </c>
      <c r="B13" s="57"/>
      <c r="C13" s="57"/>
      <c r="D13" s="3"/>
      <c r="E13" s="3"/>
      <c r="F13" s="3"/>
      <c r="G13" s="3"/>
      <c r="H13" s="3"/>
      <c r="I13" s="3"/>
      <c r="J13" s="3"/>
    </row>
    <row r="14" spans="1:10" ht="12.75">
      <c r="A14" s="57" t="s">
        <v>157</v>
      </c>
      <c r="B14" s="57"/>
      <c r="C14" s="57"/>
      <c r="D14" s="3"/>
      <c r="E14" s="3"/>
      <c r="F14" s="3"/>
      <c r="G14" s="3"/>
      <c r="H14" s="3"/>
      <c r="I14" s="3"/>
      <c r="J14" s="3"/>
    </row>
    <row r="15" spans="1:10" ht="12.75">
      <c r="A15" s="57" t="s">
        <v>227</v>
      </c>
      <c r="B15" s="57"/>
      <c r="C15" s="57"/>
      <c r="D15" s="3"/>
      <c r="E15" s="3"/>
      <c r="F15" s="3"/>
      <c r="G15" s="3"/>
      <c r="H15" s="3"/>
      <c r="I15" s="3"/>
      <c r="J15" s="3"/>
    </row>
    <row r="16" spans="1:10" ht="12.75">
      <c r="A16" s="57" t="s">
        <v>228</v>
      </c>
      <c r="B16" s="57"/>
      <c r="C16" s="57"/>
      <c r="D16" s="3"/>
      <c r="E16" s="3"/>
      <c r="F16" s="3"/>
      <c r="G16" s="3"/>
      <c r="H16" s="3"/>
      <c r="I16" s="3"/>
      <c r="J16" s="3"/>
    </row>
    <row r="17" spans="1:10" ht="12.75">
      <c r="A17" s="57" t="s">
        <v>229</v>
      </c>
      <c r="B17" s="57"/>
      <c r="C17" s="57"/>
      <c r="D17" s="17"/>
      <c r="E17" s="17"/>
      <c r="F17" s="17"/>
      <c r="G17" s="17"/>
      <c r="H17" s="17"/>
      <c r="I17" s="17"/>
      <c r="J17" s="17"/>
    </row>
    <row r="18" spans="1:10" ht="12.75">
      <c r="A18" s="57" t="s">
        <v>230</v>
      </c>
      <c r="B18" s="57"/>
      <c r="C18" s="57"/>
      <c r="D18" s="17"/>
      <c r="E18" s="17"/>
      <c r="F18" s="17"/>
      <c r="G18" s="17"/>
      <c r="H18" s="17"/>
      <c r="I18" s="17"/>
      <c r="J18" s="17"/>
    </row>
    <row r="19" spans="1:10" ht="12.75">
      <c r="A19" s="58" t="s">
        <v>239</v>
      </c>
      <c r="B19" s="58"/>
      <c r="C19" s="58"/>
      <c r="D19" s="2"/>
      <c r="E19" s="2"/>
      <c r="F19" s="2"/>
      <c r="G19" s="2"/>
      <c r="H19" s="2"/>
      <c r="I19" s="2"/>
      <c r="J19" s="2"/>
    </row>
    <row r="20" spans="1:10" ht="12.75">
      <c r="A20" s="53"/>
      <c r="B20" s="4"/>
      <c r="C20" s="53"/>
      <c r="D20" s="2"/>
      <c r="E20" s="2"/>
      <c r="F20" s="2"/>
      <c r="G20" s="2"/>
      <c r="H20" s="2"/>
      <c r="I20" s="2"/>
      <c r="J20" s="2"/>
    </row>
    <row r="21" spans="1:2" s="25" customFormat="1" ht="18.75">
      <c r="A21" s="56" t="s">
        <v>26</v>
      </c>
      <c r="B21" s="56"/>
    </row>
    <row r="22" spans="1:2" s="25" customFormat="1" ht="18.75">
      <c r="A22" s="56" t="s">
        <v>25</v>
      </c>
      <c r="B22" s="56"/>
    </row>
    <row r="23" spans="1:2" s="25" customFormat="1" ht="18.75">
      <c r="A23" s="56" t="s">
        <v>226</v>
      </c>
      <c r="B23" s="56"/>
    </row>
    <row r="24" spans="1:3" ht="16.5" thickBot="1">
      <c r="A24" s="22"/>
      <c r="B24" s="18"/>
      <c r="C24" s="53" t="s">
        <v>154</v>
      </c>
    </row>
    <row r="25" spans="1:3" ht="32.25" thickBot="1">
      <c r="A25" s="26" t="s">
        <v>27</v>
      </c>
      <c r="B25" s="27" t="s">
        <v>23</v>
      </c>
      <c r="C25" s="28" t="s">
        <v>219</v>
      </c>
    </row>
    <row r="26" spans="1:3" s="23" customFormat="1" ht="16.5" thickBot="1">
      <c r="A26" s="29">
        <v>1</v>
      </c>
      <c r="B26" s="30" t="s">
        <v>24</v>
      </c>
      <c r="C26" s="31">
        <v>3</v>
      </c>
    </row>
    <row r="27" spans="1:3" ht="12.75">
      <c r="A27" s="32" t="s">
        <v>28</v>
      </c>
      <c r="B27" s="5" t="s">
        <v>29</v>
      </c>
      <c r="C27" s="33">
        <f>C28+C41+C57+C63+C82+C88+C91+C98+C49+C35+C101</f>
        <v>4412798</v>
      </c>
    </row>
    <row r="28" spans="1:3" ht="12.75">
      <c r="A28" s="34" t="s">
        <v>30</v>
      </c>
      <c r="B28" s="6" t="s">
        <v>31</v>
      </c>
      <c r="C28" s="35">
        <f>C29</f>
        <v>2501684</v>
      </c>
    </row>
    <row r="29" spans="1:3" ht="12.75">
      <c r="A29" s="34" t="s">
        <v>32</v>
      </c>
      <c r="B29" s="6" t="s">
        <v>135</v>
      </c>
      <c r="C29" s="35">
        <f>C31+C32+C33+C34</f>
        <v>2501684</v>
      </c>
    </row>
    <row r="30" spans="1:3" ht="19.5" customHeight="1">
      <c r="A30" s="34"/>
      <c r="B30" s="7" t="s">
        <v>33</v>
      </c>
      <c r="C30" s="36">
        <v>1250842</v>
      </c>
    </row>
    <row r="31" spans="1:3" ht="81.75" customHeight="1">
      <c r="A31" s="47" t="s">
        <v>34</v>
      </c>
      <c r="B31" s="8" t="s">
        <v>98</v>
      </c>
      <c r="C31" s="51">
        <v>2379101</v>
      </c>
    </row>
    <row r="32" spans="1:3" ht="117" customHeight="1">
      <c r="A32" s="47" t="s">
        <v>35</v>
      </c>
      <c r="B32" s="8" t="s">
        <v>0</v>
      </c>
      <c r="C32" s="51">
        <v>30021</v>
      </c>
    </row>
    <row r="33" spans="1:3" ht="48" customHeight="1">
      <c r="A33" s="47" t="s">
        <v>36</v>
      </c>
      <c r="B33" s="8" t="s">
        <v>1</v>
      </c>
      <c r="C33" s="51">
        <v>25017</v>
      </c>
    </row>
    <row r="34" spans="1:3" ht="96.75" customHeight="1">
      <c r="A34" s="47" t="s">
        <v>109</v>
      </c>
      <c r="B34" s="8" t="s">
        <v>159</v>
      </c>
      <c r="C34" s="51">
        <v>67545</v>
      </c>
    </row>
    <row r="35" spans="1:3" ht="32.25" customHeight="1">
      <c r="A35" s="34" t="s">
        <v>99</v>
      </c>
      <c r="B35" s="9" t="s">
        <v>136</v>
      </c>
      <c r="C35" s="35">
        <f>C36</f>
        <v>44350</v>
      </c>
    </row>
    <row r="36" spans="1:3" ht="36.75" customHeight="1">
      <c r="A36" s="47" t="s">
        <v>100</v>
      </c>
      <c r="B36" s="8" t="s">
        <v>101</v>
      </c>
      <c r="C36" s="51">
        <f>SUM(C37+C39+C38+C40)</f>
        <v>44350</v>
      </c>
    </row>
    <row r="37" spans="1:3" ht="82.5" customHeight="1">
      <c r="A37" s="47" t="s">
        <v>110</v>
      </c>
      <c r="B37" s="8" t="s">
        <v>123</v>
      </c>
      <c r="C37" s="51">
        <v>20323</v>
      </c>
    </row>
    <row r="38" spans="1:3" ht="96.75" customHeight="1">
      <c r="A38" s="47" t="s">
        <v>118</v>
      </c>
      <c r="B38" s="8" t="s">
        <v>119</v>
      </c>
      <c r="C38" s="51">
        <v>105</v>
      </c>
    </row>
    <row r="39" spans="1:3" ht="78" customHeight="1">
      <c r="A39" s="47" t="s">
        <v>111</v>
      </c>
      <c r="B39" s="8" t="s">
        <v>122</v>
      </c>
      <c r="C39" s="51">
        <v>26545</v>
      </c>
    </row>
    <row r="40" spans="1:3" ht="83.25" customHeight="1">
      <c r="A40" s="47" t="s">
        <v>120</v>
      </c>
      <c r="B40" s="8" t="s">
        <v>121</v>
      </c>
      <c r="C40" s="51">
        <v>-2623</v>
      </c>
    </row>
    <row r="41" spans="1:3" ht="12.75">
      <c r="A41" s="34" t="s">
        <v>37</v>
      </c>
      <c r="B41" s="6" t="s">
        <v>137</v>
      </c>
      <c r="C41" s="35">
        <f>SUM(C42+C46+C47+C48)</f>
        <v>874387</v>
      </c>
    </row>
    <row r="42" spans="1:3" ht="31.5">
      <c r="A42" s="34" t="s">
        <v>103</v>
      </c>
      <c r="B42" s="6" t="s">
        <v>102</v>
      </c>
      <c r="C42" s="35">
        <f>C43+C44+C45</f>
        <v>569755</v>
      </c>
    </row>
    <row r="43" spans="1:3" ht="31.5">
      <c r="A43" s="47" t="s">
        <v>106</v>
      </c>
      <c r="B43" s="10" t="s">
        <v>104</v>
      </c>
      <c r="C43" s="51">
        <v>397973</v>
      </c>
    </row>
    <row r="44" spans="1:3" ht="64.5" customHeight="1">
      <c r="A44" s="47" t="s">
        <v>107</v>
      </c>
      <c r="B44" s="10" t="s">
        <v>201</v>
      </c>
      <c r="C44" s="51">
        <v>171782</v>
      </c>
    </row>
    <row r="45" spans="1:3" ht="31.5" hidden="1">
      <c r="A45" s="47" t="s">
        <v>108</v>
      </c>
      <c r="B45" s="10" t="s">
        <v>105</v>
      </c>
      <c r="C45" s="51">
        <v>0</v>
      </c>
    </row>
    <row r="46" spans="1:3" ht="31.5">
      <c r="A46" s="34" t="s">
        <v>38</v>
      </c>
      <c r="B46" s="6" t="s">
        <v>39</v>
      </c>
      <c r="C46" s="35">
        <v>274546</v>
      </c>
    </row>
    <row r="47" spans="1:3" ht="12.75">
      <c r="A47" s="34" t="s">
        <v>40</v>
      </c>
      <c r="B47" s="6" t="s">
        <v>41</v>
      </c>
      <c r="C47" s="35">
        <v>5886</v>
      </c>
    </row>
    <row r="48" spans="1:3" ht="31.5">
      <c r="A48" s="34" t="s">
        <v>200</v>
      </c>
      <c r="B48" s="6" t="s">
        <v>124</v>
      </c>
      <c r="C48" s="35">
        <v>24200</v>
      </c>
    </row>
    <row r="49" spans="1:3" ht="12.75">
      <c r="A49" s="34" t="s">
        <v>42</v>
      </c>
      <c r="B49" s="6" t="s">
        <v>138</v>
      </c>
      <c r="C49" s="35">
        <f>C50+C52</f>
        <v>450360</v>
      </c>
    </row>
    <row r="50" spans="1:3" ht="12.75">
      <c r="A50" s="34" t="s">
        <v>43</v>
      </c>
      <c r="B50" s="6" t="s">
        <v>44</v>
      </c>
      <c r="C50" s="35">
        <f>C51</f>
        <v>204351</v>
      </c>
    </row>
    <row r="51" spans="1:3" ht="47.25">
      <c r="A51" s="47" t="s">
        <v>45</v>
      </c>
      <c r="B51" s="8" t="s">
        <v>2</v>
      </c>
      <c r="C51" s="51">
        <v>204351</v>
      </c>
    </row>
    <row r="52" spans="1:3" ht="12.75">
      <c r="A52" s="34" t="s">
        <v>46</v>
      </c>
      <c r="B52" s="6" t="s">
        <v>134</v>
      </c>
      <c r="C52" s="35">
        <f>C53+C55</f>
        <v>246009</v>
      </c>
    </row>
    <row r="53" spans="1:3" ht="12.75">
      <c r="A53" s="47" t="s">
        <v>127</v>
      </c>
      <c r="B53" s="11" t="s">
        <v>125</v>
      </c>
      <c r="C53" s="51">
        <f aca="true" t="shared" si="0" ref="C53">C54</f>
        <v>170590</v>
      </c>
    </row>
    <row r="54" spans="1:3" ht="34.5" customHeight="1">
      <c r="A54" s="47" t="s">
        <v>126</v>
      </c>
      <c r="B54" s="11" t="s">
        <v>128</v>
      </c>
      <c r="C54" s="51">
        <v>170590</v>
      </c>
    </row>
    <row r="55" spans="1:3" ht="12.75">
      <c r="A55" s="47" t="s">
        <v>129</v>
      </c>
      <c r="B55" s="11" t="s">
        <v>131</v>
      </c>
      <c r="C55" s="51">
        <f aca="true" t="shared" si="1" ref="C55">C56</f>
        <v>75419</v>
      </c>
    </row>
    <row r="56" spans="1:3" ht="34.5" customHeight="1">
      <c r="A56" s="37" t="s">
        <v>130</v>
      </c>
      <c r="B56" s="11" t="s">
        <v>132</v>
      </c>
      <c r="C56" s="51">
        <v>75419</v>
      </c>
    </row>
    <row r="57" spans="1:3" s="20" customFormat="1" ht="12.75">
      <c r="A57" s="34" t="s">
        <v>47</v>
      </c>
      <c r="B57" s="9" t="s">
        <v>48</v>
      </c>
      <c r="C57" s="35">
        <f>C58+C60</f>
        <v>103309</v>
      </c>
    </row>
    <row r="58" spans="1:3" s="20" customFormat="1" ht="37.5" customHeight="1">
      <c r="A58" s="47" t="s">
        <v>49</v>
      </c>
      <c r="B58" s="8" t="s">
        <v>3</v>
      </c>
      <c r="C58" s="51">
        <f>C59</f>
        <v>100834</v>
      </c>
    </row>
    <row r="59" spans="1:3" ht="51" customHeight="1">
      <c r="A59" s="47" t="s">
        <v>50</v>
      </c>
      <c r="B59" s="8" t="s">
        <v>51</v>
      </c>
      <c r="C59" s="51">
        <v>100834</v>
      </c>
    </row>
    <row r="60" spans="1:3" ht="35.25" customHeight="1">
      <c r="A60" s="47" t="s">
        <v>52</v>
      </c>
      <c r="B60" s="12" t="s">
        <v>53</v>
      </c>
      <c r="C60" s="51">
        <f>C61+C62</f>
        <v>2475</v>
      </c>
    </row>
    <row r="61" spans="1:3" ht="31.5">
      <c r="A61" s="47" t="s">
        <v>4</v>
      </c>
      <c r="B61" s="8" t="s">
        <v>54</v>
      </c>
      <c r="C61" s="51">
        <v>2355</v>
      </c>
    </row>
    <row r="62" spans="1:3" ht="93" customHeight="1">
      <c r="A62" s="47" t="s">
        <v>199</v>
      </c>
      <c r="B62" s="8" t="s">
        <v>133</v>
      </c>
      <c r="C62" s="51">
        <v>120</v>
      </c>
    </row>
    <row r="63" spans="1:3" s="20" customFormat="1" ht="48.75" customHeight="1">
      <c r="A63" s="34" t="s">
        <v>55</v>
      </c>
      <c r="B63" s="9" t="s">
        <v>160</v>
      </c>
      <c r="C63" s="35">
        <f>C64+C74+C77</f>
        <v>298739</v>
      </c>
    </row>
    <row r="64" spans="1:3" s="20" customFormat="1" ht="100.5" customHeight="1">
      <c r="A64" s="34" t="s">
        <v>56</v>
      </c>
      <c r="B64" s="9" t="s">
        <v>57</v>
      </c>
      <c r="C64" s="35">
        <f>C69+C65</f>
        <v>261413</v>
      </c>
    </row>
    <row r="65" spans="1:3" s="20" customFormat="1" ht="79.5" customHeight="1">
      <c r="A65" s="34" t="s">
        <v>58</v>
      </c>
      <c r="B65" s="9" t="s">
        <v>5</v>
      </c>
      <c r="C65" s="35">
        <f>C66</f>
        <v>235346</v>
      </c>
    </row>
    <row r="66" spans="1:3" ht="80.25" customHeight="1">
      <c r="A66" s="47" t="s">
        <v>6</v>
      </c>
      <c r="B66" s="8" t="s">
        <v>7</v>
      </c>
      <c r="C66" s="51">
        <f>C67+C68</f>
        <v>235346</v>
      </c>
    </row>
    <row r="67" spans="1:3" ht="61.5" customHeight="1">
      <c r="A67" s="47" t="s">
        <v>8</v>
      </c>
      <c r="B67" s="8" t="s">
        <v>9</v>
      </c>
      <c r="C67" s="51">
        <v>235346</v>
      </c>
    </row>
    <row r="68" spans="1:3" ht="60" customHeight="1" hidden="1">
      <c r="A68" s="47" t="s">
        <v>10</v>
      </c>
      <c r="B68" s="8" t="s">
        <v>11</v>
      </c>
      <c r="C68" s="51">
        <v>0</v>
      </c>
    </row>
    <row r="69" spans="1:3" ht="96.75" customHeight="1">
      <c r="A69" s="34" t="s">
        <v>59</v>
      </c>
      <c r="B69" s="6" t="s">
        <v>60</v>
      </c>
      <c r="C69" s="35">
        <f>C70</f>
        <v>26067</v>
      </c>
    </row>
    <row r="70" spans="1:3" ht="68.25" customHeight="1">
      <c r="A70" s="47" t="s">
        <v>12</v>
      </c>
      <c r="B70" s="8" t="s">
        <v>13</v>
      </c>
      <c r="C70" s="51">
        <f>C71+C72+C73</f>
        <v>26067</v>
      </c>
    </row>
    <row r="71" spans="1:3" ht="66.75" customHeight="1">
      <c r="A71" s="47" t="s">
        <v>61</v>
      </c>
      <c r="B71" s="8" t="s">
        <v>180</v>
      </c>
      <c r="C71" s="51">
        <v>24688</v>
      </c>
    </row>
    <row r="72" spans="1:3" ht="33.75" customHeight="1">
      <c r="A72" s="47" t="s">
        <v>62</v>
      </c>
      <c r="B72" s="8" t="s">
        <v>181</v>
      </c>
      <c r="C72" s="51">
        <v>509</v>
      </c>
    </row>
    <row r="73" spans="1:3" ht="145.5" customHeight="1">
      <c r="A73" s="47" t="s">
        <v>161</v>
      </c>
      <c r="B73" s="8" t="s">
        <v>162</v>
      </c>
      <c r="C73" s="51">
        <v>870</v>
      </c>
    </row>
    <row r="74" spans="1:3" ht="31.5">
      <c r="A74" s="34" t="s">
        <v>63</v>
      </c>
      <c r="B74" s="6" t="s">
        <v>64</v>
      </c>
      <c r="C74" s="35">
        <f aca="true" t="shared" si="2" ref="C74:C75">C75</f>
        <v>8926</v>
      </c>
    </row>
    <row r="75" spans="1:3" ht="51" customHeight="1">
      <c r="A75" s="47" t="s">
        <v>65</v>
      </c>
      <c r="B75" s="10" t="s">
        <v>14</v>
      </c>
      <c r="C75" s="51">
        <f t="shared" si="2"/>
        <v>8926</v>
      </c>
    </row>
    <row r="76" spans="1:3" ht="51" customHeight="1">
      <c r="A76" s="47" t="s">
        <v>66</v>
      </c>
      <c r="B76" s="10" t="s">
        <v>15</v>
      </c>
      <c r="C76" s="51">
        <v>8926</v>
      </c>
    </row>
    <row r="77" spans="1:3" ht="98.25" customHeight="1">
      <c r="A77" s="34" t="s">
        <v>67</v>
      </c>
      <c r="B77" s="6" t="s">
        <v>16</v>
      </c>
      <c r="C77" s="35">
        <f aca="true" t="shared" si="3" ref="C77:C78">C78</f>
        <v>28400</v>
      </c>
    </row>
    <row r="78" spans="1:3" ht="78.75" customHeight="1">
      <c r="A78" s="47" t="s">
        <v>68</v>
      </c>
      <c r="B78" s="10" t="s">
        <v>17</v>
      </c>
      <c r="C78" s="51">
        <f t="shared" si="3"/>
        <v>28400</v>
      </c>
    </row>
    <row r="79" spans="1:3" ht="79.5" customHeight="1">
      <c r="A79" s="47" t="s">
        <v>69</v>
      </c>
      <c r="B79" s="10" t="s">
        <v>70</v>
      </c>
      <c r="C79" s="51">
        <f>SUM(C80:C81)</f>
        <v>28400</v>
      </c>
    </row>
    <row r="80" spans="1:3" ht="19.5" customHeight="1">
      <c r="A80" s="47" t="s">
        <v>71</v>
      </c>
      <c r="B80" s="10" t="s">
        <v>72</v>
      </c>
      <c r="C80" s="51">
        <v>23500</v>
      </c>
    </row>
    <row r="81" spans="1:3" ht="12.75">
      <c r="A81" s="47" t="s">
        <v>73</v>
      </c>
      <c r="B81" s="10" t="s">
        <v>74</v>
      </c>
      <c r="C81" s="51">
        <v>4900</v>
      </c>
    </row>
    <row r="82" spans="1:3" ht="31.5">
      <c r="A82" s="34" t="s">
        <v>75</v>
      </c>
      <c r="B82" s="6" t="s">
        <v>76</v>
      </c>
      <c r="C82" s="35">
        <f>C83</f>
        <v>7304</v>
      </c>
    </row>
    <row r="83" spans="1:3" ht="18.75" customHeight="1">
      <c r="A83" s="34" t="s">
        <v>77</v>
      </c>
      <c r="B83" s="6" t="s">
        <v>78</v>
      </c>
      <c r="C83" s="35">
        <f>SUM(C84:C87)</f>
        <v>7304</v>
      </c>
    </row>
    <row r="84" spans="1:3" ht="31.5">
      <c r="A84" s="47" t="s">
        <v>90</v>
      </c>
      <c r="B84" s="10" t="s">
        <v>92</v>
      </c>
      <c r="C84" s="51">
        <v>573</v>
      </c>
    </row>
    <row r="85" spans="1:3" ht="31.5" hidden="1">
      <c r="A85" s="47" t="s">
        <v>91</v>
      </c>
      <c r="B85" s="10" t="s">
        <v>93</v>
      </c>
      <c r="C85" s="51">
        <v>0</v>
      </c>
    </row>
    <row r="86" spans="1:3" ht="18.75" customHeight="1">
      <c r="A86" s="47" t="s">
        <v>94</v>
      </c>
      <c r="B86" s="10" t="s">
        <v>95</v>
      </c>
      <c r="C86" s="51">
        <v>5791</v>
      </c>
    </row>
    <row r="87" spans="1:3" ht="23.25" customHeight="1">
      <c r="A87" s="47" t="s">
        <v>96</v>
      </c>
      <c r="B87" s="10" t="s">
        <v>97</v>
      </c>
      <c r="C87" s="51">
        <v>940</v>
      </c>
    </row>
    <row r="88" spans="1:3" s="20" customFormat="1" ht="37.5" customHeight="1">
      <c r="A88" s="34" t="s">
        <v>79</v>
      </c>
      <c r="B88" s="6" t="s">
        <v>18</v>
      </c>
      <c r="C88" s="35">
        <f>C89+C90</f>
        <v>2665</v>
      </c>
    </row>
    <row r="89" spans="1:3" ht="12.75">
      <c r="A89" s="47" t="s">
        <v>112</v>
      </c>
      <c r="B89" s="10" t="s">
        <v>113</v>
      </c>
      <c r="C89" s="51">
        <f>1300+1100</f>
        <v>2400</v>
      </c>
    </row>
    <row r="90" spans="1:3" ht="12.75">
      <c r="A90" s="47" t="s">
        <v>80</v>
      </c>
      <c r="B90" s="10" t="s">
        <v>81</v>
      </c>
      <c r="C90" s="51">
        <f>265</f>
        <v>265</v>
      </c>
    </row>
    <row r="91" spans="1:3" s="20" customFormat="1" ht="31.5">
      <c r="A91" s="34" t="s">
        <v>82</v>
      </c>
      <c r="B91" s="6" t="s">
        <v>83</v>
      </c>
      <c r="C91" s="35">
        <f>C92+C95</f>
        <v>105588</v>
      </c>
    </row>
    <row r="92" spans="1:3" s="20" customFormat="1" ht="94.5">
      <c r="A92" s="34" t="s">
        <v>202</v>
      </c>
      <c r="B92" s="6" t="s">
        <v>177</v>
      </c>
      <c r="C92" s="35">
        <f aca="true" t="shared" si="4" ref="C92:C93">C93</f>
        <v>41898</v>
      </c>
    </row>
    <row r="93" spans="1:3" ht="94.5" customHeight="1">
      <c r="A93" s="47" t="s">
        <v>19</v>
      </c>
      <c r="B93" s="10" t="s">
        <v>178</v>
      </c>
      <c r="C93" s="51">
        <f t="shared" si="4"/>
        <v>41898</v>
      </c>
    </row>
    <row r="94" spans="1:3" ht="99" customHeight="1">
      <c r="A94" s="47" t="s">
        <v>20</v>
      </c>
      <c r="B94" s="10" t="s">
        <v>21</v>
      </c>
      <c r="C94" s="51">
        <v>41898</v>
      </c>
    </row>
    <row r="95" spans="1:3" ht="34.5" customHeight="1">
      <c r="A95" s="34" t="s">
        <v>84</v>
      </c>
      <c r="B95" s="6" t="s">
        <v>179</v>
      </c>
      <c r="C95" s="35">
        <f aca="true" t="shared" si="5" ref="C95:C96">C96</f>
        <v>63690</v>
      </c>
    </row>
    <row r="96" spans="1:3" ht="39.75" customHeight="1">
      <c r="A96" s="47" t="s">
        <v>85</v>
      </c>
      <c r="B96" s="10" t="s">
        <v>86</v>
      </c>
      <c r="C96" s="51">
        <f t="shared" si="5"/>
        <v>63690</v>
      </c>
    </row>
    <row r="97" spans="1:3" ht="50.25" customHeight="1">
      <c r="A97" s="47" t="s">
        <v>22</v>
      </c>
      <c r="B97" s="10" t="s">
        <v>87</v>
      </c>
      <c r="C97" s="51">
        <v>63690</v>
      </c>
    </row>
    <row r="98" spans="1:3" ht="12.75">
      <c r="A98" s="34" t="s">
        <v>88</v>
      </c>
      <c r="B98" s="6" t="s">
        <v>89</v>
      </c>
      <c r="C98" s="35">
        <f>SUM(C99:C100)</f>
        <v>4212</v>
      </c>
    </row>
    <row r="99" spans="1:3" ht="45.75" customHeight="1">
      <c r="A99" s="37" t="s">
        <v>240</v>
      </c>
      <c r="B99" s="43" t="s">
        <v>241</v>
      </c>
      <c r="C99" s="51">
        <v>2542</v>
      </c>
    </row>
    <row r="100" spans="1:3" ht="84.75" customHeight="1">
      <c r="A100" s="47" t="s">
        <v>242</v>
      </c>
      <c r="B100" s="10" t="s">
        <v>243</v>
      </c>
      <c r="C100" s="51">
        <v>1670</v>
      </c>
    </row>
    <row r="101" spans="1:3" ht="12.75">
      <c r="A101" s="34" t="s">
        <v>114</v>
      </c>
      <c r="B101" s="6" t="s">
        <v>115</v>
      </c>
      <c r="C101" s="35">
        <f>SUM(C102:C103)</f>
        <v>20200</v>
      </c>
    </row>
    <row r="102" spans="1:3" ht="34.5" customHeight="1">
      <c r="A102" s="47" t="s">
        <v>116</v>
      </c>
      <c r="B102" s="10" t="s">
        <v>117</v>
      </c>
      <c r="C102" s="51">
        <v>20150</v>
      </c>
    </row>
    <row r="103" spans="1:3" ht="63">
      <c r="A103" s="47" t="s">
        <v>163</v>
      </c>
      <c r="B103" s="10" t="s">
        <v>164</v>
      </c>
      <c r="C103" s="51">
        <v>50</v>
      </c>
    </row>
    <row r="104" spans="1:3" ht="12.75">
      <c r="A104" s="34" t="s">
        <v>139</v>
      </c>
      <c r="B104" s="13" t="s">
        <v>140</v>
      </c>
      <c r="C104" s="35">
        <f>C105</f>
        <v>6205514.7</v>
      </c>
    </row>
    <row r="105" spans="1:3" ht="31.5">
      <c r="A105" s="34" t="s">
        <v>141</v>
      </c>
      <c r="B105" s="13" t="s">
        <v>142</v>
      </c>
      <c r="C105" s="35">
        <f>C106+C110+C138+C152</f>
        <v>6205514.7</v>
      </c>
    </row>
    <row r="106" spans="1:4" ht="31.5">
      <c r="A106" s="34" t="s">
        <v>184</v>
      </c>
      <c r="B106" s="13" t="s">
        <v>171</v>
      </c>
      <c r="C106" s="35">
        <f>C107+C109</f>
        <v>323242.7</v>
      </c>
      <c r="D106" s="44" t="s">
        <v>176</v>
      </c>
    </row>
    <row r="107" spans="1:3" ht="21" customHeight="1" hidden="1">
      <c r="A107" s="47" t="s">
        <v>185</v>
      </c>
      <c r="B107" s="48" t="s">
        <v>143</v>
      </c>
      <c r="C107" s="51">
        <f aca="true" t="shared" si="6" ref="C107">C108</f>
        <v>0</v>
      </c>
    </row>
    <row r="108" spans="1:3" ht="31.5" hidden="1">
      <c r="A108" s="47" t="s">
        <v>186</v>
      </c>
      <c r="B108" s="48" t="s">
        <v>144</v>
      </c>
      <c r="C108" s="51">
        <v>0</v>
      </c>
    </row>
    <row r="109" spans="1:3" ht="31.5">
      <c r="A109" s="47" t="s">
        <v>270</v>
      </c>
      <c r="B109" s="48" t="s">
        <v>271</v>
      </c>
      <c r="C109" s="51">
        <v>323242.7</v>
      </c>
    </row>
    <row r="110" spans="1:3" ht="31.5">
      <c r="A110" s="34" t="s">
        <v>187</v>
      </c>
      <c r="B110" s="13" t="s">
        <v>165</v>
      </c>
      <c r="C110" s="35">
        <f>SUM(C111:C129)</f>
        <v>1748063.8999999997</v>
      </c>
    </row>
    <row r="111" spans="1:3" ht="47.25">
      <c r="A111" s="47" t="s">
        <v>244</v>
      </c>
      <c r="B111" s="48" t="s">
        <v>245</v>
      </c>
      <c r="C111" s="51">
        <v>17927</v>
      </c>
    </row>
    <row r="112" spans="1:3" ht="126.75" customHeight="1">
      <c r="A112" s="47" t="s">
        <v>233</v>
      </c>
      <c r="B112" s="48" t="s">
        <v>183</v>
      </c>
      <c r="C112" s="51">
        <v>157202.9</v>
      </c>
    </row>
    <row r="113" spans="1:3" ht="126.75" customHeight="1">
      <c r="A113" s="47" t="s">
        <v>233</v>
      </c>
      <c r="B113" s="48" t="s">
        <v>183</v>
      </c>
      <c r="C113" s="51">
        <v>41267.4</v>
      </c>
    </row>
    <row r="114" spans="1:3" ht="98.25" customHeight="1">
      <c r="A114" s="47" t="s">
        <v>235</v>
      </c>
      <c r="B114" s="48" t="s">
        <v>236</v>
      </c>
      <c r="C114" s="51">
        <v>2431.1</v>
      </c>
    </row>
    <row r="115" spans="1:3" ht="98.25" customHeight="1">
      <c r="A115" s="47" t="s">
        <v>235</v>
      </c>
      <c r="B115" s="48" t="s">
        <v>236</v>
      </c>
      <c r="C115" s="51">
        <v>4526.6</v>
      </c>
    </row>
    <row r="116" spans="1:3" ht="45" customHeight="1">
      <c r="A116" s="47" t="s">
        <v>205</v>
      </c>
      <c r="B116" s="48" t="s">
        <v>204</v>
      </c>
      <c r="C116" s="51">
        <v>104130.3</v>
      </c>
    </row>
    <row r="117" spans="1:3" ht="69.75" customHeight="1" hidden="1">
      <c r="A117" s="37" t="s">
        <v>231</v>
      </c>
      <c r="B117" s="48" t="s">
        <v>222</v>
      </c>
      <c r="C117" s="51">
        <v>0</v>
      </c>
    </row>
    <row r="118" spans="1:3" ht="81.75" customHeight="1">
      <c r="A118" s="37" t="s">
        <v>253</v>
      </c>
      <c r="B118" s="48" t="s">
        <v>254</v>
      </c>
      <c r="C118" s="51">
        <v>65825.2</v>
      </c>
    </row>
    <row r="119" spans="1:3" ht="93.75" customHeight="1">
      <c r="A119" s="37" t="s">
        <v>265</v>
      </c>
      <c r="B119" s="48" t="s">
        <v>254</v>
      </c>
      <c r="C119" s="51">
        <v>67399.2</v>
      </c>
    </row>
    <row r="120" spans="1:3" ht="90.75" customHeight="1">
      <c r="A120" s="47" t="s">
        <v>237</v>
      </c>
      <c r="B120" s="48" t="s">
        <v>238</v>
      </c>
      <c r="C120" s="51">
        <v>460043.8</v>
      </c>
    </row>
    <row r="121" spans="1:3" ht="60" customHeight="1" hidden="1">
      <c r="A121" s="47" t="s">
        <v>232</v>
      </c>
      <c r="B121" s="48" t="s">
        <v>220</v>
      </c>
      <c r="C121" s="51">
        <v>0</v>
      </c>
    </row>
    <row r="122" spans="1:3" ht="56.25" customHeight="1" hidden="1">
      <c r="A122" s="47" t="s">
        <v>232</v>
      </c>
      <c r="B122" s="48" t="s">
        <v>221</v>
      </c>
      <c r="C122" s="51">
        <v>0</v>
      </c>
    </row>
    <row r="123" spans="1:3" ht="81" customHeight="1">
      <c r="A123" s="47" t="s">
        <v>252</v>
      </c>
      <c r="B123" s="48" t="s">
        <v>251</v>
      </c>
      <c r="C123" s="51">
        <v>572.2</v>
      </c>
    </row>
    <row r="124" spans="1:3" ht="63.75" customHeight="1">
      <c r="A124" s="47" t="s">
        <v>246</v>
      </c>
      <c r="B124" s="48" t="s">
        <v>247</v>
      </c>
      <c r="C124" s="51">
        <v>100</v>
      </c>
    </row>
    <row r="125" spans="1:3" ht="56.25" customHeight="1">
      <c r="A125" s="47" t="s">
        <v>188</v>
      </c>
      <c r="B125" s="48" t="s">
        <v>248</v>
      </c>
      <c r="C125" s="51">
        <v>331859.1</v>
      </c>
    </row>
    <row r="126" spans="1:3" ht="56.25" customHeight="1">
      <c r="A126" s="47" t="s">
        <v>188</v>
      </c>
      <c r="B126" s="48" t="s">
        <v>248</v>
      </c>
      <c r="C126" s="51">
        <v>160714.9</v>
      </c>
    </row>
    <row r="127" spans="1:3" ht="40.5" customHeight="1">
      <c r="A127" s="47" t="s">
        <v>212</v>
      </c>
      <c r="B127" s="48" t="s">
        <v>224</v>
      </c>
      <c r="C127" s="51">
        <v>15502.5</v>
      </c>
    </row>
    <row r="128" spans="1:3" ht="43.5" customHeight="1">
      <c r="A128" s="47" t="s">
        <v>212</v>
      </c>
      <c r="B128" s="48" t="s">
        <v>224</v>
      </c>
      <c r="C128" s="51">
        <v>184297</v>
      </c>
    </row>
    <row r="129" spans="1:3" ht="12.75">
      <c r="A129" s="47" t="s">
        <v>189</v>
      </c>
      <c r="B129" s="48" t="s">
        <v>145</v>
      </c>
      <c r="C129" s="51">
        <f>C130</f>
        <v>134264.7</v>
      </c>
    </row>
    <row r="130" spans="1:3" ht="12.75">
      <c r="A130" s="47" t="s">
        <v>190</v>
      </c>
      <c r="B130" s="48" t="s">
        <v>146</v>
      </c>
      <c r="C130" s="51">
        <f>SUM(C131:C137)</f>
        <v>134264.7</v>
      </c>
    </row>
    <row r="131" spans="1:3" ht="97.5" customHeight="1">
      <c r="A131" s="47" t="s">
        <v>191</v>
      </c>
      <c r="B131" s="45" t="s">
        <v>255</v>
      </c>
      <c r="C131" s="51">
        <v>34434.3</v>
      </c>
    </row>
    <row r="132" spans="1:3" ht="209.25" customHeight="1" hidden="1">
      <c r="A132" s="47" t="s">
        <v>203</v>
      </c>
      <c r="B132" s="45" t="s">
        <v>223</v>
      </c>
      <c r="C132" s="51">
        <v>0</v>
      </c>
    </row>
    <row r="133" spans="1:3" ht="84.75" customHeight="1">
      <c r="A133" s="47" t="s">
        <v>191</v>
      </c>
      <c r="B133" s="45" t="s">
        <v>225</v>
      </c>
      <c r="C133" s="51">
        <v>3743.7</v>
      </c>
    </row>
    <row r="134" spans="1:3" ht="127.5" customHeight="1">
      <c r="A134" s="47" t="s">
        <v>249</v>
      </c>
      <c r="B134" s="45" t="s">
        <v>250</v>
      </c>
      <c r="C134" s="51">
        <v>70000</v>
      </c>
    </row>
    <row r="135" spans="1:3" ht="127.5" customHeight="1">
      <c r="A135" s="47" t="s">
        <v>191</v>
      </c>
      <c r="B135" s="45" t="s">
        <v>256</v>
      </c>
      <c r="C135" s="51">
        <v>19177.6</v>
      </c>
    </row>
    <row r="136" spans="1:3" ht="127.5" customHeight="1">
      <c r="A136" s="47" t="s">
        <v>249</v>
      </c>
      <c r="B136" s="45" t="s">
        <v>257</v>
      </c>
      <c r="C136" s="51">
        <v>6909.1</v>
      </c>
    </row>
    <row r="137" spans="1:3" ht="92.25" customHeight="1" hidden="1">
      <c r="A137" s="47" t="s">
        <v>249</v>
      </c>
      <c r="B137" s="45" t="s">
        <v>258</v>
      </c>
      <c r="C137" s="51">
        <v>0</v>
      </c>
    </row>
    <row r="138" spans="1:3" ht="31.5">
      <c r="A138" s="34" t="s">
        <v>192</v>
      </c>
      <c r="B138" s="13" t="s">
        <v>166</v>
      </c>
      <c r="C138" s="35">
        <f>C141+C139+C143</f>
        <v>3444227.3000000003</v>
      </c>
    </row>
    <row r="139" spans="1:3" ht="78.75">
      <c r="A139" s="47" t="s">
        <v>234</v>
      </c>
      <c r="B139" s="48" t="s">
        <v>147</v>
      </c>
      <c r="C139" s="51">
        <f>C140</f>
        <v>43660.6</v>
      </c>
    </row>
    <row r="140" spans="1:3" ht="79.5" customHeight="1">
      <c r="A140" s="47" t="s">
        <v>193</v>
      </c>
      <c r="B140" s="48" t="s">
        <v>148</v>
      </c>
      <c r="C140" s="51">
        <v>43660.6</v>
      </c>
    </row>
    <row r="141" spans="1:3" ht="63">
      <c r="A141" s="47" t="s">
        <v>167</v>
      </c>
      <c r="B141" s="48" t="s">
        <v>168</v>
      </c>
      <c r="C141" s="51">
        <f>C142</f>
        <v>197</v>
      </c>
    </row>
    <row r="142" spans="1:3" ht="63">
      <c r="A142" s="47" t="s">
        <v>169</v>
      </c>
      <c r="B142" s="48" t="s">
        <v>170</v>
      </c>
      <c r="C142" s="51">
        <v>197</v>
      </c>
    </row>
    <row r="143" spans="1:3" ht="12.75">
      <c r="A143" s="47" t="s">
        <v>194</v>
      </c>
      <c r="B143" s="48" t="s">
        <v>149</v>
      </c>
      <c r="C143" s="51">
        <f>C144</f>
        <v>3400369.7</v>
      </c>
    </row>
    <row r="144" spans="1:3" ht="12.75">
      <c r="A144" s="47" t="s">
        <v>195</v>
      </c>
      <c r="B144" s="48" t="s">
        <v>150</v>
      </c>
      <c r="C144" s="51">
        <f>SUM(C145:C151)</f>
        <v>3400369.7</v>
      </c>
    </row>
    <row r="145" spans="1:3" ht="140.25" customHeight="1">
      <c r="A145" s="47" t="s">
        <v>196</v>
      </c>
      <c r="B145" s="42" t="s">
        <v>215</v>
      </c>
      <c r="C145" s="51">
        <v>247120.6</v>
      </c>
    </row>
    <row r="146" spans="1:3" ht="144.75" customHeight="1">
      <c r="A146" s="47" t="s">
        <v>196</v>
      </c>
      <c r="B146" s="42" t="s">
        <v>213</v>
      </c>
      <c r="C146" s="51">
        <v>1926810.2</v>
      </c>
    </row>
    <row r="147" spans="1:3" ht="141" customHeight="1">
      <c r="A147" s="47" t="s">
        <v>196</v>
      </c>
      <c r="B147" s="42" t="s">
        <v>214</v>
      </c>
      <c r="C147" s="51">
        <v>1108999.6</v>
      </c>
    </row>
    <row r="148" spans="1:3" ht="113.25" customHeight="1">
      <c r="A148" s="47" t="s">
        <v>196</v>
      </c>
      <c r="B148" s="42" t="s">
        <v>208</v>
      </c>
      <c r="C148" s="51">
        <v>73281.1</v>
      </c>
    </row>
    <row r="149" spans="1:3" ht="113.25" customHeight="1">
      <c r="A149" s="47" t="s">
        <v>197</v>
      </c>
      <c r="B149" s="42" t="s">
        <v>206</v>
      </c>
      <c r="C149" s="51">
        <v>1567.7</v>
      </c>
    </row>
    <row r="150" spans="1:3" ht="105" customHeight="1">
      <c r="A150" s="47" t="s">
        <v>197</v>
      </c>
      <c r="B150" s="42" t="s">
        <v>207</v>
      </c>
      <c r="C150" s="51">
        <v>4048.7</v>
      </c>
    </row>
    <row r="151" spans="1:5" ht="111.75" customHeight="1">
      <c r="A151" s="47" t="s">
        <v>198</v>
      </c>
      <c r="B151" s="42" t="s">
        <v>209</v>
      </c>
      <c r="C151" s="51">
        <v>38541.8</v>
      </c>
      <c r="E151" s="1"/>
    </row>
    <row r="152" spans="1:3" ht="12.75">
      <c r="A152" s="34" t="s">
        <v>211</v>
      </c>
      <c r="B152" s="13" t="s">
        <v>151</v>
      </c>
      <c r="C152" s="35">
        <f>SUM(C153:C155)</f>
        <v>689980.8</v>
      </c>
    </row>
    <row r="153" spans="1:3" ht="81.75" customHeight="1">
      <c r="A153" s="47" t="s">
        <v>216</v>
      </c>
      <c r="B153" s="48" t="s">
        <v>217</v>
      </c>
      <c r="C153" s="51">
        <v>340000</v>
      </c>
    </row>
    <row r="154" spans="1:3" ht="79.5" customHeight="1">
      <c r="A154" s="47" t="s">
        <v>216</v>
      </c>
      <c r="B154" s="48" t="s">
        <v>218</v>
      </c>
      <c r="C154" s="51">
        <v>279750</v>
      </c>
    </row>
    <row r="155" spans="1:3" ht="31.5">
      <c r="A155" s="47" t="s">
        <v>210</v>
      </c>
      <c r="B155" s="48" t="s">
        <v>152</v>
      </c>
      <c r="C155" s="51">
        <f>SUM(C156:C159)</f>
        <v>70230.79999999999</v>
      </c>
    </row>
    <row r="156" spans="1:3" ht="94.5">
      <c r="A156" s="47" t="s">
        <v>259</v>
      </c>
      <c r="B156" s="48" t="s">
        <v>260</v>
      </c>
      <c r="C156" s="51">
        <v>46639.5</v>
      </c>
    </row>
    <row r="157" spans="1:3" ht="94.5">
      <c r="A157" s="47" t="s">
        <v>264</v>
      </c>
      <c r="B157" s="46" t="s">
        <v>260</v>
      </c>
      <c r="C157" s="50">
        <v>3439.7</v>
      </c>
    </row>
    <row r="158" spans="1:3" ht="110.25">
      <c r="A158" s="47" t="s">
        <v>259</v>
      </c>
      <c r="B158" s="48" t="s">
        <v>261</v>
      </c>
      <c r="C158" s="51">
        <v>19751.6</v>
      </c>
    </row>
    <row r="159" spans="1:3" ht="53.25" customHeight="1" thickBot="1">
      <c r="A159" s="47" t="s">
        <v>262</v>
      </c>
      <c r="B159" s="49" t="s">
        <v>263</v>
      </c>
      <c r="C159" s="52">
        <v>400</v>
      </c>
    </row>
    <row r="160" spans="1:3" ht="47.25" hidden="1">
      <c r="A160" s="32" t="s">
        <v>172</v>
      </c>
      <c r="B160" s="14" t="s">
        <v>173</v>
      </c>
      <c r="C160" s="33">
        <f>C161</f>
        <v>0</v>
      </c>
    </row>
    <row r="161" spans="1:3" ht="65.25" customHeight="1" hidden="1" thickBot="1">
      <c r="A161" s="38" t="s">
        <v>174</v>
      </c>
      <c r="B161" s="15" t="s">
        <v>175</v>
      </c>
      <c r="C161" s="39"/>
    </row>
    <row r="162" spans="1:3" ht="16.5" thickBot="1">
      <c r="A162" s="40"/>
      <c r="B162" s="16" t="s">
        <v>153</v>
      </c>
      <c r="C162" s="41">
        <f>C104+C27+C160</f>
        <v>10618312.7</v>
      </c>
    </row>
    <row r="163" spans="1:3" ht="48" thickBot="1">
      <c r="A163" s="40"/>
      <c r="B163" s="16" t="s">
        <v>182</v>
      </c>
      <c r="C163" s="41">
        <f>C162-C104-C30</f>
        <v>3161955.999999999</v>
      </c>
    </row>
  </sheetData>
  <autoFilter ref="A26:C163"/>
  <mergeCells count="21">
    <mergeCell ref="A11:C11"/>
    <mergeCell ref="A12:C12"/>
    <mergeCell ref="A13:C13"/>
    <mergeCell ref="A14:C14"/>
    <mergeCell ref="A15:C15"/>
    <mergeCell ref="A23:B23"/>
    <mergeCell ref="A21:B21"/>
    <mergeCell ref="A16:C16"/>
    <mergeCell ref="A17:C17"/>
    <mergeCell ref="A18:C18"/>
    <mergeCell ref="A19:C19"/>
    <mergeCell ref="A22:B22"/>
    <mergeCell ref="A6:C6"/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5118110236220472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KLukovnikova</cp:lastModifiedBy>
  <cp:lastPrinted>2020-08-24T11:49:51Z</cp:lastPrinted>
  <dcterms:created xsi:type="dcterms:W3CDTF">1999-02-24T08:03:27Z</dcterms:created>
  <dcterms:modified xsi:type="dcterms:W3CDTF">2020-08-24T11:49:53Z</dcterms:modified>
  <cp:category/>
  <cp:version/>
  <cp:contentType/>
  <cp:contentStatus/>
</cp:coreProperties>
</file>