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6" yWindow="108" windowWidth="10080" windowHeight="9000" tabRatio="602" activeTab="0"/>
  </bookViews>
  <sheets>
    <sheet name="п.1 доходы 2021-2022" sheetId="27" r:id="rId1"/>
    <sheet name="Лист2" sheetId="23" r:id="rId2"/>
  </sheets>
  <definedNames>
    <definedName name="_xlnm.Print_Titles" localSheetId="0">'п.1 доходы 2021-2022'!$23:$25</definedName>
  </definedNames>
  <calcPr calcId="145621"/>
</workbook>
</file>

<file path=xl/sharedStrings.xml><?xml version="1.0" encoding="utf-8"?>
<sst xmlns="http://schemas.openxmlformats.org/spreadsheetml/2006/main" count="269" uniqueCount="257">
  <si>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</si>
  <si>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</si>
  <si>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</si>
  <si>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</si>
  <si>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</si>
  <si>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</si>
  <si>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</si>
  <si>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</si>
  <si>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</si>
  <si>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</si>
  <si>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</si>
  <si>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</si>
  <si>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</si>
  <si>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</si>
  <si>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</si>
  <si>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</si>
  <si>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</si>
  <si>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</si>
  <si>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</si>
  <si>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</si>
  <si>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</si>
  <si>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</si>
  <si>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</si>
  <si>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 xml:space="preserve">000 1 16 25000 00 0000 140 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</si>
  <si>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</si>
  <si>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</si>
  <si>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</si>
  <si>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</si>
  <si>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</si>
  <si>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</si>
  <si>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</si>
  <si>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</si>
  <si>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</si>
  <si>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</si>
  <si>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</si>
  <si>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</si>
  <si>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</si>
  <si>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</si>
  <si>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</si>
  <si>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</si>
  <si>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</si>
  <si>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</si>
  <si>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</si>
  <si>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</si>
  <si>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</si>
  <si>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</si>
  <si>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</si>
  <si>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</si>
  <si>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</si>
  <si>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</si>
  <si>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</si>
  <si>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</si>
  <si>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</si>
  <si>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</si>
  <si>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</si>
  <si>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</si>
  <si>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</si>
  <si>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</si>
  <si>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</si>
  <si>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</si>
  <si>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</si>
  <si>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</si>
  <si>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</si>
  <si>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</si>
  <si>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</si>
  <si>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</si>
  <si>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</si>
  <si>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</si>
  <si>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</si>
  <si>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</si>
  <si>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</si>
  <si>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</si>
  <si>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</si>
  <si>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</si>
  <si>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</si>
  <si>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</si>
  <si>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</si>
  <si>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</si>
  <si>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</si>
  <si>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</si>
  <si>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</si>
  <si>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</si>
  <si>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</si>
  <si>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</si>
  <si>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</si>
  <si>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</si>
  <si>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</si>
  <si>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</si>
  <si>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</si>
  <si>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</si>
  <si>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</si>
  <si>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</si>
  <si>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</si>
  <si>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</si>
  <si>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</si>
  <si>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</si>
  <si>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</si>
  <si>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</si>
  <si>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</si>
  <si>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</si>
  <si>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</si>
  <si>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</si>
  <si>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</si>
  <si>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</si>
  <si>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</si>
  <si>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</si>
  <si>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</si>
  <si>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</si>
  <si>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</si>
  <si>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</si>
  <si>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</si>
  <si>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</si>
  <si>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</si>
  <si>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</si>
  <si>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</si>
  <si>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</si>
  <si>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</si>
  <si>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</si>
  <si>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</si>
  <si>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</si>
  <si>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</si>
  <si>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</si>
  <si>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</si>
  <si>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</si>
  <si>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</si>
  <si>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</si>
  <si>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</si>
  <si>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</si>
  <si>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</si>
  <si>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</si>
  <si>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</si>
  <si>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</si>
  <si>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</si>
  <si>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</si>
  <si>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</si>
  <si>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</si>
  <si>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</si>
  <si>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</si>
  <si>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</si>
  <si>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</si>
  <si>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</si>
  <si>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</si>
  <si>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</si>
  <si>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</si>
  <si>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</si>
  <si>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</si>
  <si>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</si>
  <si>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</si>
  <si>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</si>
  <si>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</si>
  <si>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</si>
  <si>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</si>
  <si>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</si>
  <si>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</si>
  <si>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</si>
  <si>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</si>
  <si>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к решению Городской Думы</t>
  </si>
  <si>
    <t>муниципального образования</t>
  </si>
  <si>
    <t>"Город Астрахань"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</si>
  <si>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</si>
  <si>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</si>
  <si>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</si>
  <si>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</si>
  <si>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</si>
  <si>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</si>
  <si>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</si>
  <si>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</si>
  <si>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</si>
  <si>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</si>
  <si>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</si>
  <si>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</si>
  <si>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</si>
  <si>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Иные межбюджетные трансферты из бюджета Астраханской области муниципальным образованиям Астраханской области на финансовое обеспечение дорожной деятельности</t>
  </si>
  <si>
    <t xml:space="preserve">737 2 02 49999 04 0000 151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</si>
  <si>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</si>
  <si>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</si>
  <si>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</si>
  <si>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</si>
  <si>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</si>
  <si>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</si>
  <si>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</si>
  <si>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</si>
  <si>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</si>
  <si>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</si>
  <si>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</si>
  <si>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</si>
  <si>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</si>
  <si>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Субсидии бюджетам городских округов на реализацию мероприятий по содействию  созданию в субъектах Российской Федерации новых мест  в образовательных организациях </t>
  </si>
  <si>
    <t>000 2 02 10000 00 0000 150</t>
  </si>
  <si>
    <t>000 2 02 15001 00 0000 150</t>
  </si>
  <si>
    <t>707 2 02 15001 04 0000 150</t>
  </si>
  <si>
    <t>000 2 02 20000 00 0000 150</t>
  </si>
  <si>
    <t>737 202 25520 04 0000 150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</si>
  <si>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</si>
  <si>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</si>
  <si>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</si>
  <si>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</si>
  <si>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</si>
  <si>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</si>
  <si>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</si>
  <si>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</si>
  <si>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</si>
  <si>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</si>
  <si>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</si>
  <si>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</si>
  <si>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</si>
  <si>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</si>
  <si>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</si>
  <si>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</si>
  <si>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</si>
  <si>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</si>
  <si>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</si>
  <si>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</si>
  <si>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</si>
  <si>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</si>
  <si>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</si>
  <si>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</si>
  <si>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</si>
  <si>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</si>
  <si>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</si>
  <si>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</si>
  <si>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</si>
  <si>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</si>
  <si>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</si>
  <si>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
 (за счет средств областного бюджета)</t>
  </si>
  <si>
    <t xml:space="preserve">2021 год </t>
  </si>
  <si>
    <t xml:space="preserve">2022 год </t>
  </si>
  <si>
    <t xml:space="preserve">737 2 02 25243 04 0000 150
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</si>
  <si>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</si>
  <si>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 xml:space="preserve">738 2 02 25242 04 0000 150
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</si>
  <si>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</si>
  <si>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</si>
  <si>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</si>
  <si>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</si>
  <si>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"О бюджете муниципального</t>
  </si>
  <si>
    <t>образования "Город Астрахань"</t>
  </si>
  <si>
    <t xml:space="preserve">на 2020 год и на плановый </t>
  </si>
  <si>
    <t>период 2021 и 2022 годов"</t>
  </si>
  <si>
    <t>Приложение № 1.1</t>
  </si>
  <si>
    <t xml:space="preserve">737 2 02 20299 04 0000 150 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</si>
  <si>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</si>
  <si>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</si>
  <si>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</si>
  <si>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</si>
  <si>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</si>
  <si>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</si>
  <si>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</si>
  <si>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</si>
  <si>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"О внесении изменений в решение</t>
  </si>
  <si>
    <t>Городской Думы муниципального</t>
  </si>
  <si>
    <t>образования "Город астрахань"</t>
  </si>
  <si>
    <t>738 2 02 25299 04 0000 150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</si>
  <si>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</si>
  <si>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от 19.12.2019 № 127"</t>
  </si>
  <si>
    <t xml:space="preserve"> от 19.12.2019   № 127</t>
  </si>
  <si>
    <t>на 2021 и 2022 годы</t>
  </si>
  <si>
    <t>"Город Астрахань" от 23.06.2020 №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</si>
</sst>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</numFmts>
  <fonts count="13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sz val="12"/>
      <color rgb="FFFF000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168" fontId="3" fillId="0" borderId="0" xfId="0" applyNumberFormat="1" applyFont="1" applyFill="1" applyAlignment="1">
      <alignment horizontal="center"/>
    </xf>
    <xf numFmtId="0" fontId="7" fillId="0" borderId="0" xfId="0" applyFont="1" applyFill="1"/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 quotePrefix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168" fontId="2" fillId="0" borderId="5" xfId="61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168" fontId="2" fillId="0" borderId="6" xfId="61" applyNumberFormat="1" applyFont="1" applyFill="1" applyBorder="1" applyAlignment="1">
      <alignment horizontal="center"/>
    </xf>
    <xf numFmtId="168" fontId="11" fillId="0" borderId="6" xfId="6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/>
    </xf>
    <xf numFmtId="168" fontId="3" fillId="0" borderId="4" xfId="61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/>
    </xf>
    <xf numFmtId="168" fontId="2" fillId="0" borderId="3" xfId="61" applyNumberFormat="1" applyFont="1" applyFill="1" applyBorder="1" applyAlignment="1">
      <alignment horizontal="center"/>
    </xf>
    <xf numFmtId="0" fontId="1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quotePrefix="1">
      <alignment horizontal="center" vertical="center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31" applyFont="1" applyFill="1" applyBorder="1" applyAlignment="1">
      <alignment horizontal="left" vertical="center" wrapText="1"/>
      <protection/>
    </xf>
    <xf numFmtId="167" fontId="2" fillId="0" borderId="5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 quotePrefix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168" fontId="3" fillId="0" borderId="6" xfId="6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3" fillId="0" borderId="0" xfId="0" applyNumberFormat="1" applyFont="1" applyFill="1" applyBorder="1" applyAlignment="1">
      <alignment horizontal="right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7"/>
  <sheetViews>
    <sheetView tabSelected="1" view="pageLayout" zoomScaleSheetLayoutView="100" workbookViewId="0" topLeftCell="B1">
      <selection activeCell="A4" sqref="A4:D4"/>
    </sheetView>
  </sheetViews>
  <sheetFormatPr defaultColWidth="9.125" defaultRowHeight="12.75"/>
  <cols>
    <col min="1" max="1" width="28.125" style="2" customWidth="1"/>
    <col min="2" max="2" width="62.50390625" style="24" customWidth="1"/>
    <col min="3" max="4" width="14.875" style="6" customWidth="1"/>
    <col min="5" max="16384" width="9.125" style="5" customWidth="1"/>
  </cols>
  <sheetData>
    <row r="1" spans="1:4" ht="12.75">
      <c r="A1" s="45"/>
      <c r="B1" s="52" t="s">
        <v>238</v>
      </c>
      <c r="C1" s="53"/>
      <c r="D1" s="53"/>
    </row>
    <row r="2" spans="1:4" ht="12.75">
      <c r="A2" s="54" t="s">
        <v>156</v>
      </c>
      <c r="B2" s="53"/>
      <c r="C2" s="53"/>
      <c r="D2" s="53"/>
    </row>
    <row r="3" spans="1:4" ht="12.75">
      <c r="A3" s="54" t="s">
        <v>157</v>
      </c>
      <c r="B3" s="53"/>
      <c r="C3" s="53"/>
      <c r="D3" s="53"/>
    </row>
    <row r="4" spans="1:4" ht="12.75">
      <c r="A4" s="54" t="s">
        <v>256</v>
      </c>
      <c r="B4" s="53"/>
      <c r="C4" s="53"/>
      <c r="D4" s="53"/>
    </row>
    <row r="5" spans="1:4" ht="12.75">
      <c r="A5" s="54" t="s">
        <v>248</v>
      </c>
      <c r="B5" s="53"/>
      <c r="C5" s="53"/>
      <c r="D5" s="53"/>
    </row>
    <row r="6" spans="1:4" ht="12.75">
      <c r="A6" s="54" t="s">
        <v>249</v>
      </c>
      <c r="B6" s="53"/>
      <c r="C6" s="53"/>
      <c r="D6" s="53"/>
    </row>
    <row r="7" spans="1:4" ht="12.75">
      <c r="A7" s="54" t="s">
        <v>250</v>
      </c>
      <c r="B7" s="53"/>
      <c r="C7" s="53"/>
      <c r="D7" s="53"/>
    </row>
    <row r="8" spans="1:4" ht="12.75">
      <c r="A8" s="54" t="s">
        <v>253</v>
      </c>
      <c r="B8" s="53"/>
      <c r="C8" s="53"/>
      <c r="D8" s="53"/>
    </row>
    <row r="9" spans="1:4" ht="12.75">
      <c r="A9" s="54"/>
      <c r="B9" s="53"/>
      <c r="C9" s="53"/>
      <c r="D9" s="53"/>
    </row>
    <row r="10" spans="1:4" ht="16.5" customHeight="1">
      <c r="A10" s="48" t="s">
        <v>238</v>
      </c>
      <c r="B10" s="48"/>
      <c r="C10" s="48"/>
      <c r="D10" s="48"/>
    </row>
    <row r="11" spans="1:4" ht="12.75">
      <c r="A11" s="48" t="s">
        <v>156</v>
      </c>
      <c r="B11" s="48"/>
      <c r="C11" s="48"/>
      <c r="D11" s="48"/>
    </row>
    <row r="12" spans="1:4" ht="12.75">
      <c r="A12" s="48" t="s">
        <v>157</v>
      </c>
      <c r="B12" s="48"/>
      <c r="C12" s="48"/>
      <c r="D12" s="48"/>
    </row>
    <row r="13" spans="1:4" ht="12.75">
      <c r="A13" s="48" t="s">
        <v>158</v>
      </c>
      <c r="B13" s="48"/>
      <c r="C13" s="48"/>
      <c r="D13" s="48"/>
    </row>
    <row r="14" spans="1:4" ht="12.75">
      <c r="A14" s="48" t="s">
        <v>234</v>
      </c>
      <c r="B14" s="48"/>
      <c r="C14" s="48"/>
      <c r="D14" s="48"/>
    </row>
    <row r="15" spans="1:4" ht="12.75">
      <c r="A15" s="48" t="s">
        <v>235</v>
      </c>
      <c r="B15" s="48"/>
      <c r="C15" s="48"/>
      <c r="D15" s="48"/>
    </row>
    <row r="16" spans="1:4" ht="12.75">
      <c r="A16" s="48" t="s">
        <v>236</v>
      </c>
      <c r="B16" s="48"/>
      <c r="C16" s="48"/>
      <c r="D16" s="48"/>
    </row>
    <row r="17" spans="1:4" ht="12.75">
      <c r="A17" s="48" t="s">
        <v>237</v>
      </c>
      <c r="B17" s="48"/>
      <c r="C17" s="48"/>
      <c r="D17" s="48"/>
    </row>
    <row r="18" spans="1:4" ht="12.75">
      <c r="A18" s="49" t="s">
        <v>254</v>
      </c>
      <c r="B18" s="49"/>
      <c r="C18" s="49"/>
      <c r="D18" s="49"/>
    </row>
    <row r="20" spans="1:4" s="7" customFormat="1" ht="18">
      <c r="A20" s="50" t="s">
        <v>27</v>
      </c>
      <c r="B20" s="50"/>
      <c r="C20" s="51"/>
      <c r="D20" s="51"/>
    </row>
    <row r="21" spans="1:4" s="7" customFormat="1" ht="18">
      <c r="A21" s="50" t="s">
        <v>26</v>
      </c>
      <c r="B21" s="50"/>
      <c r="C21" s="51"/>
      <c r="D21" s="51"/>
    </row>
    <row r="22" spans="1:4" s="7" customFormat="1" ht="18">
      <c r="A22" s="50" t="s">
        <v>255</v>
      </c>
      <c r="B22" s="50"/>
      <c r="C22" s="51"/>
      <c r="D22" s="51"/>
    </row>
    <row r="23" spans="1:4" ht="16.2" thickBot="1">
      <c r="A23" s="3"/>
      <c r="B23" s="23"/>
      <c r="C23" s="44"/>
      <c r="D23" s="44" t="s">
        <v>155</v>
      </c>
    </row>
    <row r="24" spans="1:4" ht="31.8" thickBot="1">
      <c r="A24" s="8" t="s">
        <v>28</v>
      </c>
      <c r="B24" s="25" t="s">
        <v>24</v>
      </c>
      <c r="C24" s="9" t="s">
        <v>225</v>
      </c>
      <c r="D24" s="9" t="s">
        <v>226</v>
      </c>
    </row>
    <row r="25" spans="1:4" s="4" customFormat="1" ht="16.2" thickBot="1">
      <c r="A25" s="10">
        <v>1</v>
      </c>
      <c r="B25" s="26" t="s">
        <v>25</v>
      </c>
      <c r="C25" s="11">
        <v>3</v>
      </c>
      <c r="D25" s="11">
        <v>3</v>
      </c>
    </row>
    <row r="26" spans="1:4" ht="12.75">
      <c r="A26" s="12" t="s">
        <v>29</v>
      </c>
      <c r="B26" s="29" t="s">
        <v>30</v>
      </c>
      <c r="C26" s="13">
        <f>C27+C40+C56+C62+C81+C87+C90+C97+C48+C34+C100</f>
        <v>4414967</v>
      </c>
      <c r="D26" s="13">
        <f>D27+D40+D56+D62+D81+D87+D90+D97+D48+D34+D100</f>
        <v>4567534</v>
      </c>
    </row>
    <row r="27" spans="1:4" ht="12.75">
      <c r="A27" s="14" t="s">
        <v>31</v>
      </c>
      <c r="B27" s="30" t="s">
        <v>32</v>
      </c>
      <c r="C27" s="15">
        <f>C28</f>
        <v>2690460</v>
      </c>
      <c r="D27" s="15">
        <f>D28</f>
        <v>2870839</v>
      </c>
    </row>
    <row r="28" spans="1:4" ht="12.75">
      <c r="A28" s="14" t="s">
        <v>33</v>
      </c>
      <c r="B28" s="30" t="s">
        <v>136</v>
      </c>
      <c r="C28" s="15">
        <f>C30+C31+C32+C33</f>
        <v>2690460</v>
      </c>
      <c r="D28" s="15">
        <f>D30+D31+D32+D33</f>
        <v>2870839</v>
      </c>
    </row>
    <row r="29" spans="1:4" ht="19.5" customHeight="1">
      <c r="A29" s="14"/>
      <c r="B29" s="31" t="s">
        <v>34</v>
      </c>
      <c r="C29" s="16">
        <v>1340731</v>
      </c>
      <c r="D29" s="16">
        <v>1425786</v>
      </c>
    </row>
    <row r="30" spans="1:4" ht="81.75" customHeight="1">
      <c r="A30" s="41" t="s">
        <v>35</v>
      </c>
      <c r="B30" s="32" t="s">
        <v>99</v>
      </c>
      <c r="C30" s="43">
        <v>2558628</v>
      </c>
      <c r="D30" s="43">
        <v>2730168</v>
      </c>
    </row>
    <row r="31" spans="1:4" ht="117" customHeight="1">
      <c r="A31" s="41" t="s">
        <v>36</v>
      </c>
      <c r="B31" s="32" t="s">
        <v>0</v>
      </c>
      <c r="C31" s="43">
        <v>32285</v>
      </c>
      <c r="D31" s="43">
        <v>34450</v>
      </c>
    </row>
    <row r="32" spans="1:4" ht="48" customHeight="1">
      <c r="A32" s="41" t="s">
        <v>37</v>
      </c>
      <c r="B32" s="32" t="s">
        <v>1</v>
      </c>
      <c r="C32" s="43">
        <v>26905</v>
      </c>
      <c r="D32" s="43">
        <v>28708</v>
      </c>
    </row>
    <row r="33" spans="1:4" ht="96.75" customHeight="1">
      <c r="A33" s="41" t="s">
        <v>110</v>
      </c>
      <c r="B33" s="32" t="s">
        <v>159</v>
      </c>
      <c r="C33" s="43">
        <v>72642</v>
      </c>
      <c r="D33" s="43">
        <v>77513</v>
      </c>
    </row>
    <row r="34" spans="1:4" ht="52.5" customHeight="1">
      <c r="A34" s="14" t="s">
        <v>100</v>
      </c>
      <c r="B34" s="33" t="s">
        <v>137</v>
      </c>
      <c r="C34" s="15">
        <f>C35</f>
        <v>44271</v>
      </c>
      <c r="D34" s="15">
        <f>D35</f>
        <v>47235</v>
      </c>
    </row>
    <row r="35" spans="1:4" ht="36.75" customHeight="1">
      <c r="A35" s="41" t="s">
        <v>101</v>
      </c>
      <c r="B35" s="32" t="s">
        <v>102</v>
      </c>
      <c r="C35" s="43">
        <f>SUM(C36+C38+C37+C39)</f>
        <v>44271</v>
      </c>
      <c r="D35" s="43">
        <f>SUM(D36+D38+D37+D39)</f>
        <v>47235</v>
      </c>
    </row>
    <row r="36" spans="1:4" ht="82.5" customHeight="1">
      <c r="A36" s="41" t="s">
        <v>111</v>
      </c>
      <c r="B36" s="32" t="s">
        <v>124</v>
      </c>
      <c r="C36" s="43">
        <v>20408</v>
      </c>
      <c r="D36" s="43">
        <v>21741</v>
      </c>
    </row>
    <row r="37" spans="1:4" ht="96.75" customHeight="1">
      <c r="A37" s="41" t="s">
        <v>119</v>
      </c>
      <c r="B37" s="32" t="s">
        <v>120</v>
      </c>
      <c r="C37" s="43">
        <v>102</v>
      </c>
      <c r="D37" s="43">
        <v>107</v>
      </c>
    </row>
    <row r="38" spans="1:4" ht="78" customHeight="1">
      <c r="A38" s="41" t="s">
        <v>112</v>
      </c>
      <c r="B38" s="32" t="s">
        <v>123</v>
      </c>
      <c r="C38" s="43">
        <v>26583</v>
      </c>
      <c r="D38" s="43">
        <v>28146</v>
      </c>
    </row>
    <row r="39" spans="1:4" ht="83.25" customHeight="1">
      <c r="A39" s="41" t="s">
        <v>121</v>
      </c>
      <c r="B39" s="32" t="s">
        <v>122</v>
      </c>
      <c r="C39" s="43">
        <v>-2822</v>
      </c>
      <c r="D39" s="43">
        <v>-2759</v>
      </c>
    </row>
    <row r="40" spans="1:4" ht="12.75">
      <c r="A40" s="14" t="s">
        <v>38</v>
      </c>
      <c r="B40" s="30" t="s">
        <v>138</v>
      </c>
      <c r="C40" s="15">
        <f>SUM(C41+C45+C46+C47)</f>
        <v>692470</v>
      </c>
      <c r="D40" s="15">
        <f>SUM(D41+D45+D46+D47)</f>
        <v>648788</v>
      </c>
    </row>
    <row r="41" spans="1:4" ht="31.2">
      <c r="A41" s="14" t="s">
        <v>104</v>
      </c>
      <c r="B41" s="30" t="s">
        <v>103</v>
      </c>
      <c r="C41" s="15">
        <f>C42+C43+C44</f>
        <v>592545</v>
      </c>
      <c r="D41" s="15">
        <f>D42+D43+D44</f>
        <v>616247</v>
      </c>
    </row>
    <row r="42" spans="1:4" ht="31.2">
      <c r="A42" s="41" t="s">
        <v>107</v>
      </c>
      <c r="B42" s="34" t="s">
        <v>105</v>
      </c>
      <c r="C42" s="43">
        <v>413892</v>
      </c>
      <c r="D42" s="43">
        <v>430448</v>
      </c>
    </row>
    <row r="43" spans="1:4" ht="64.5" customHeight="1">
      <c r="A43" s="41" t="s">
        <v>108</v>
      </c>
      <c r="B43" s="34" t="s">
        <v>207</v>
      </c>
      <c r="C43" s="43">
        <v>178653</v>
      </c>
      <c r="D43" s="43">
        <v>185799</v>
      </c>
    </row>
    <row r="44" spans="1:4" ht="31.2" hidden="1">
      <c r="A44" s="41" t="s">
        <v>109</v>
      </c>
      <c r="B44" s="34" t="s">
        <v>106</v>
      </c>
      <c r="C44" s="43">
        <v>0</v>
      </c>
      <c r="D44" s="43">
        <v>0</v>
      </c>
    </row>
    <row r="45" spans="1:4" ht="31.2">
      <c r="A45" s="14" t="s">
        <v>39</v>
      </c>
      <c r="B45" s="30" t="s">
        <v>40</v>
      </c>
      <c r="C45" s="15">
        <v>68636</v>
      </c>
      <c r="D45" s="15">
        <v>0</v>
      </c>
    </row>
    <row r="46" spans="1:4" ht="12.75">
      <c r="A46" s="14" t="s">
        <v>41</v>
      </c>
      <c r="B46" s="30" t="s">
        <v>42</v>
      </c>
      <c r="C46" s="43">
        <v>6121</v>
      </c>
      <c r="D46" s="43">
        <v>6366</v>
      </c>
    </row>
    <row r="47" spans="1:4" ht="31.2">
      <c r="A47" s="14" t="s">
        <v>206</v>
      </c>
      <c r="B47" s="30" t="s">
        <v>125</v>
      </c>
      <c r="C47" s="43">
        <v>25168</v>
      </c>
      <c r="D47" s="43">
        <v>26175</v>
      </c>
    </row>
    <row r="48" spans="1:4" ht="12.75">
      <c r="A48" s="14" t="s">
        <v>43</v>
      </c>
      <c r="B48" s="30" t="s">
        <v>139</v>
      </c>
      <c r="C48" s="15">
        <f>C49+C51</f>
        <v>468375</v>
      </c>
      <c r="D48" s="15">
        <f>D49+D51</f>
        <v>487109</v>
      </c>
    </row>
    <row r="49" spans="1:4" ht="12.75">
      <c r="A49" s="14" t="s">
        <v>44</v>
      </c>
      <c r="B49" s="30" t="s">
        <v>45</v>
      </c>
      <c r="C49" s="15">
        <f>C50</f>
        <v>212525</v>
      </c>
      <c r="D49" s="15">
        <f>D50</f>
        <v>221026</v>
      </c>
    </row>
    <row r="50" spans="1:4" ht="46.8">
      <c r="A50" s="41" t="s">
        <v>46</v>
      </c>
      <c r="B50" s="32" t="s">
        <v>2</v>
      </c>
      <c r="C50" s="43">
        <v>212525</v>
      </c>
      <c r="D50" s="43">
        <v>221026</v>
      </c>
    </row>
    <row r="51" spans="1:4" ht="12.75">
      <c r="A51" s="14" t="s">
        <v>47</v>
      </c>
      <c r="B51" s="30" t="s">
        <v>135</v>
      </c>
      <c r="C51" s="15">
        <f>C52+C54</f>
        <v>255850</v>
      </c>
      <c r="D51" s="15">
        <f>D52+D54</f>
        <v>266083</v>
      </c>
    </row>
    <row r="52" spans="1:4" ht="12.75">
      <c r="A52" s="41" t="s">
        <v>128</v>
      </c>
      <c r="B52" s="35" t="s">
        <v>126</v>
      </c>
      <c r="C52" s="43">
        <f aca="true" t="shared" si="0" ref="C52:D52">C53</f>
        <v>177414</v>
      </c>
      <c r="D52" s="43">
        <f t="shared" si="0"/>
        <v>184510</v>
      </c>
    </row>
    <row r="53" spans="1:4" ht="34.5" customHeight="1">
      <c r="A53" s="41" t="s">
        <v>127</v>
      </c>
      <c r="B53" s="35" t="s">
        <v>129</v>
      </c>
      <c r="C53" s="43">
        <v>177414</v>
      </c>
      <c r="D53" s="43">
        <v>184510</v>
      </c>
    </row>
    <row r="54" spans="1:4" ht="12.75">
      <c r="A54" s="41" t="s">
        <v>130</v>
      </c>
      <c r="B54" s="35" t="s">
        <v>132</v>
      </c>
      <c r="C54" s="43">
        <f aca="true" t="shared" si="1" ref="C54:D54">C55</f>
        <v>78436</v>
      </c>
      <c r="D54" s="43">
        <f t="shared" si="1"/>
        <v>81573</v>
      </c>
    </row>
    <row r="55" spans="1:4" ht="34.5" customHeight="1">
      <c r="A55" s="17" t="s">
        <v>131</v>
      </c>
      <c r="B55" s="35" t="s">
        <v>133</v>
      </c>
      <c r="C55" s="43">
        <v>78436</v>
      </c>
      <c r="D55" s="43">
        <v>81573</v>
      </c>
    </row>
    <row r="56" spans="1:4" s="1" customFormat="1" ht="12.75">
      <c r="A56" s="14" t="s">
        <v>48</v>
      </c>
      <c r="B56" s="33" t="s">
        <v>49</v>
      </c>
      <c r="C56" s="15">
        <f>C57+C59</f>
        <v>106687</v>
      </c>
      <c r="D56" s="15">
        <f>D57+D59</f>
        <v>110182</v>
      </c>
    </row>
    <row r="57" spans="1:4" s="1" customFormat="1" ht="37.5" customHeight="1">
      <c r="A57" s="41" t="s">
        <v>50</v>
      </c>
      <c r="B57" s="32" t="s">
        <v>3</v>
      </c>
      <c r="C57" s="43">
        <f>C58</f>
        <v>104867</v>
      </c>
      <c r="D57" s="43">
        <f>D58</f>
        <v>109062</v>
      </c>
    </row>
    <row r="58" spans="1:4" ht="51" customHeight="1">
      <c r="A58" s="41" t="s">
        <v>51</v>
      </c>
      <c r="B58" s="32" t="s">
        <v>52</v>
      </c>
      <c r="C58" s="43">
        <v>104867</v>
      </c>
      <c r="D58" s="43">
        <v>109062</v>
      </c>
    </row>
    <row r="59" spans="1:4" ht="35.25" customHeight="1">
      <c r="A59" s="41" t="s">
        <v>53</v>
      </c>
      <c r="B59" s="36" t="s">
        <v>54</v>
      </c>
      <c r="C59" s="43">
        <f>C60+C61</f>
        <v>1820</v>
      </c>
      <c r="D59" s="43">
        <f>D60+D61</f>
        <v>1120</v>
      </c>
    </row>
    <row r="60" spans="1:4" ht="31.2">
      <c r="A60" s="41" t="s">
        <v>4</v>
      </c>
      <c r="B60" s="32" t="s">
        <v>55</v>
      </c>
      <c r="C60" s="43">
        <v>1700</v>
      </c>
      <c r="D60" s="43">
        <v>1000</v>
      </c>
    </row>
    <row r="61" spans="1:4" ht="93" customHeight="1">
      <c r="A61" s="41" t="s">
        <v>205</v>
      </c>
      <c r="B61" s="32" t="s">
        <v>134</v>
      </c>
      <c r="C61" s="43">
        <v>120</v>
      </c>
      <c r="D61" s="43">
        <v>120</v>
      </c>
    </row>
    <row r="62" spans="1:4" s="1" customFormat="1" ht="48.75" customHeight="1">
      <c r="A62" s="14" t="s">
        <v>56</v>
      </c>
      <c r="B62" s="33" t="s">
        <v>160</v>
      </c>
      <c r="C62" s="15">
        <f>C63+C73+C76</f>
        <v>275275</v>
      </c>
      <c r="D62" s="15">
        <f>D63+D73+D76</f>
        <v>275175</v>
      </c>
    </row>
    <row r="63" spans="1:4" s="1" customFormat="1" ht="100.5" customHeight="1">
      <c r="A63" s="14" t="s">
        <v>57</v>
      </c>
      <c r="B63" s="33" t="s">
        <v>58</v>
      </c>
      <c r="C63" s="15">
        <f>C68+C64</f>
        <v>260375</v>
      </c>
      <c r="D63" s="15">
        <f>D68+D64</f>
        <v>260275</v>
      </c>
    </row>
    <row r="64" spans="1:4" s="1" customFormat="1" ht="79.5" customHeight="1">
      <c r="A64" s="14" t="s">
        <v>59</v>
      </c>
      <c r="B64" s="33" t="s">
        <v>5</v>
      </c>
      <c r="C64" s="15">
        <f>C65</f>
        <v>234346</v>
      </c>
      <c r="D64" s="15">
        <f>D65</f>
        <v>234246</v>
      </c>
    </row>
    <row r="65" spans="1:4" ht="80.25" customHeight="1">
      <c r="A65" s="41" t="s">
        <v>6</v>
      </c>
      <c r="B65" s="32" t="s">
        <v>7</v>
      </c>
      <c r="C65" s="43">
        <f>C66+C67</f>
        <v>234346</v>
      </c>
      <c r="D65" s="43">
        <f>D66+D67</f>
        <v>234246</v>
      </c>
    </row>
    <row r="66" spans="1:4" ht="61.5" customHeight="1">
      <c r="A66" s="41" t="s">
        <v>8</v>
      </c>
      <c r="B66" s="32" t="s">
        <v>9</v>
      </c>
      <c r="C66" s="43">
        <v>234346</v>
      </c>
      <c r="D66" s="43">
        <v>234246</v>
      </c>
    </row>
    <row r="67" spans="1:4" ht="60" customHeight="1" hidden="1">
      <c r="A67" s="41" t="s">
        <v>10</v>
      </c>
      <c r="B67" s="32" t="s">
        <v>11</v>
      </c>
      <c r="C67" s="43">
        <v>0</v>
      </c>
      <c r="D67" s="43">
        <v>0</v>
      </c>
    </row>
    <row r="68" spans="1:4" ht="96.75" customHeight="1">
      <c r="A68" s="14" t="s">
        <v>60</v>
      </c>
      <c r="B68" s="30" t="s">
        <v>61</v>
      </c>
      <c r="C68" s="15">
        <f>C69</f>
        <v>26029</v>
      </c>
      <c r="D68" s="15">
        <f>D69</f>
        <v>26029</v>
      </c>
    </row>
    <row r="69" spans="1:4" ht="78" customHeight="1">
      <c r="A69" s="41" t="s">
        <v>12</v>
      </c>
      <c r="B69" s="32" t="s">
        <v>13</v>
      </c>
      <c r="C69" s="43">
        <f>C70+C71+C72</f>
        <v>26029</v>
      </c>
      <c r="D69" s="43">
        <f>D70+D71+D72</f>
        <v>26029</v>
      </c>
    </row>
    <row r="70" spans="1:4" ht="69" customHeight="1">
      <c r="A70" s="41" t="s">
        <v>62</v>
      </c>
      <c r="B70" s="32" t="s">
        <v>182</v>
      </c>
      <c r="C70" s="43">
        <v>24688</v>
      </c>
      <c r="D70" s="43">
        <v>24688</v>
      </c>
    </row>
    <row r="71" spans="1:4" ht="33.75" customHeight="1">
      <c r="A71" s="41" t="s">
        <v>63</v>
      </c>
      <c r="B71" s="32" t="s">
        <v>183</v>
      </c>
      <c r="C71" s="43">
        <v>471</v>
      </c>
      <c r="D71" s="43">
        <v>471</v>
      </c>
    </row>
    <row r="72" spans="1:4" ht="134.25" customHeight="1">
      <c r="A72" s="41" t="s">
        <v>161</v>
      </c>
      <c r="B72" s="32" t="s">
        <v>162</v>
      </c>
      <c r="C72" s="43">
        <v>870</v>
      </c>
      <c r="D72" s="43">
        <v>870</v>
      </c>
    </row>
    <row r="73" spans="1:4" ht="31.2" hidden="1">
      <c r="A73" s="14" t="s">
        <v>64</v>
      </c>
      <c r="B73" s="30" t="s">
        <v>65</v>
      </c>
      <c r="C73" s="15">
        <f aca="true" t="shared" si="2" ref="C73:D74">C74</f>
        <v>0</v>
      </c>
      <c r="D73" s="15">
        <f t="shared" si="2"/>
        <v>0</v>
      </c>
    </row>
    <row r="74" spans="1:4" ht="51" customHeight="1" hidden="1">
      <c r="A74" s="41" t="s">
        <v>66</v>
      </c>
      <c r="B74" s="34" t="s">
        <v>14</v>
      </c>
      <c r="C74" s="43">
        <f t="shared" si="2"/>
        <v>0</v>
      </c>
      <c r="D74" s="43">
        <f t="shared" si="2"/>
        <v>0</v>
      </c>
    </row>
    <row r="75" spans="1:4" ht="51" customHeight="1" hidden="1">
      <c r="A75" s="41" t="s">
        <v>67</v>
      </c>
      <c r="B75" s="34" t="s">
        <v>15</v>
      </c>
      <c r="C75" s="43">
        <v>0</v>
      </c>
      <c r="D75" s="43">
        <v>0</v>
      </c>
    </row>
    <row r="76" spans="1:4" ht="98.25" customHeight="1">
      <c r="A76" s="14" t="s">
        <v>68</v>
      </c>
      <c r="B76" s="30" t="s">
        <v>16</v>
      </c>
      <c r="C76" s="15">
        <f aca="true" t="shared" si="3" ref="C76:D77">C77</f>
        <v>14900</v>
      </c>
      <c r="D76" s="15">
        <f t="shared" si="3"/>
        <v>14900</v>
      </c>
    </row>
    <row r="77" spans="1:4" ht="78.75" customHeight="1">
      <c r="A77" s="41" t="s">
        <v>69</v>
      </c>
      <c r="B77" s="34" t="s">
        <v>17</v>
      </c>
      <c r="C77" s="43">
        <f t="shared" si="3"/>
        <v>14900</v>
      </c>
      <c r="D77" s="43">
        <f t="shared" si="3"/>
        <v>14900</v>
      </c>
    </row>
    <row r="78" spans="1:4" ht="79.5" customHeight="1">
      <c r="A78" s="41" t="s">
        <v>70</v>
      </c>
      <c r="B78" s="34" t="s">
        <v>71</v>
      </c>
      <c r="C78" s="43">
        <f>SUM(C79:C80)</f>
        <v>14900</v>
      </c>
      <c r="D78" s="43">
        <f>SUM(D79:D80)</f>
        <v>14900</v>
      </c>
    </row>
    <row r="79" spans="1:4" ht="19.5" customHeight="1">
      <c r="A79" s="41" t="s">
        <v>72</v>
      </c>
      <c r="B79" s="34" t="s">
        <v>73</v>
      </c>
      <c r="C79" s="43">
        <v>10000</v>
      </c>
      <c r="D79" s="43">
        <v>10000</v>
      </c>
    </row>
    <row r="80" spans="1:4" ht="12.75">
      <c r="A80" s="41" t="s">
        <v>74</v>
      </c>
      <c r="B80" s="34" t="s">
        <v>75</v>
      </c>
      <c r="C80" s="43">
        <v>4900</v>
      </c>
      <c r="D80" s="43">
        <v>4900</v>
      </c>
    </row>
    <row r="81" spans="1:4" ht="31.2">
      <c r="A81" s="14" t="s">
        <v>76</v>
      </c>
      <c r="B81" s="30" t="s">
        <v>77</v>
      </c>
      <c r="C81" s="15">
        <f>C82</f>
        <v>7597</v>
      </c>
      <c r="D81" s="15">
        <f>D82</f>
        <v>7900</v>
      </c>
    </row>
    <row r="82" spans="1:4" ht="18.75" customHeight="1">
      <c r="A82" s="14" t="s">
        <v>78</v>
      </c>
      <c r="B82" s="30" t="s">
        <v>79</v>
      </c>
      <c r="C82" s="15">
        <f>SUM(C83:C86)</f>
        <v>7597</v>
      </c>
      <c r="D82" s="15">
        <f>SUM(D83:D86)</f>
        <v>7900</v>
      </c>
    </row>
    <row r="83" spans="1:4" ht="31.2">
      <c r="A83" s="41" t="s">
        <v>91</v>
      </c>
      <c r="B83" s="34" t="s">
        <v>93</v>
      </c>
      <c r="C83" s="43">
        <v>596</v>
      </c>
      <c r="D83" s="43">
        <v>620</v>
      </c>
    </row>
    <row r="84" spans="1:4" ht="31.2" hidden="1">
      <c r="A84" s="41" t="s">
        <v>92</v>
      </c>
      <c r="B84" s="34" t="s">
        <v>94</v>
      </c>
      <c r="C84" s="43">
        <v>0</v>
      </c>
      <c r="D84" s="43">
        <v>0</v>
      </c>
    </row>
    <row r="85" spans="1:4" ht="18.75" customHeight="1">
      <c r="A85" s="41" t="s">
        <v>95</v>
      </c>
      <c r="B85" s="34" t="s">
        <v>96</v>
      </c>
      <c r="C85" s="43">
        <v>6023</v>
      </c>
      <c r="D85" s="43">
        <v>6263</v>
      </c>
    </row>
    <row r="86" spans="1:4" ht="23.25" customHeight="1">
      <c r="A86" s="41" t="s">
        <v>97</v>
      </c>
      <c r="B86" s="34" t="s">
        <v>98</v>
      </c>
      <c r="C86" s="43">
        <v>978</v>
      </c>
      <c r="D86" s="43">
        <v>1017</v>
      </c>
    </row>
    <row r="87" spans="1:4" s="1" customFormat="1" ht="37.5" customHeight="1">
      <c r="A87" s="14" t="s">
        <v>80</v>
      </c>
      <c r="B87" s="30" t="s">
        <v>18</v>
      </c>
      <c r="C87" s="15">
        <f>C88+C89</f>
        <v>2665</v>
      </c>
      <c r="D87" s="15">
        <f>D88+D89</f>
        <v>2665</v>
      </c>
    </row>
    <row r="88" spans="1:4" ht="12.75">
      <c r="A88" s="41" t="s">
        <v>113</v>
      </c>
      <c r="B88" s="34" t="s">
        <v>114</v>
      </c>
      <c r="C88" s="43">
        <f aca="true" t="shared" si="4" ref="C88:D88">1300+1100</f>
        <v>2400</v>
      </c>
      <c r="D88" s="43">
        <f t="shared" si="4"/>
        <v>2400</v>
      </c>
    </row>
    <row r="89" spans="1:4" ht="12.75">
      <c r="A89" s="41" t="s">
        <v>81</v>
      </c>
      <c r="B89" s="34" t="s">
        <v>82</v>
      </c>
      <c r="C89" s="43">
        <f>265</f>
        <v>265</v>
      </c>
      <c r="D89" s="43">
        <f>265</f>
        <v>265</v>
      </c>
    </row>
    <row r="90" spans="1:4" s="1" customFormat="1" ht="31.2">
      <c r="A90" s="14" t="s">
        <v>83</v>
      </c>
      <c r="B90" s="30" t="s">
        <v>84</v>
      </c>
      <c r="C90" s="15">
        <f>C91+C94</f>
        <v>102486</v>
      </c>
      <c r="D90" s="15">
        <f>D91+D94</f>
        <v>92685</v>
      </c>
    </row>
    <row r="91" spans="1:4" s="1" customFormat="1" ht="93.6">
      <c r="A91" s="14" t="s">
        <v>208</v>
      </c>
      <c r="B91" s="30" t="s">
        <v>179</v>
      </c>
      <c r="C91" s="15">
        <f aca="true" t="shared" si="5" ref="C91:D92">C92</f>
        <v>40000</v>
      </c>
      <c r="D91" s="15">
        <f t="shared" si="5"/>
        <v>39572</v>
      </c>
    </row>
    <row r="92" spans="1:4" ht="94.5" customHeight="1">
      <c r="A92" s="41" t="s">
        <v>19</v>
      </c>
      <c r="B92" s="34" t="s">
        <v>180</v>
      </c>
      <c r="C92" s="43">
        <f t="shared" si="5"/>
        <v>40000</v>
      </c>
      <c r="D92" s="43">
        <f t="shared" si="5"/>
        <v>39572</v>
      </c>
    </row>
    <row r="93" spans="1:4" ht="99" customHeight="1">
      <c r="A93" s="41" t="s">
        <v>20</v>
      </c>
      <c r="B93" s="34" t="s">
        <v>21</v>
      </c>
      <c r="C93" s="43">
        <v>40000</v>
      </c>
      <c r="D93" s="43">
        <v>39572</v>
      </c>
    </row>
    <row r="94" spans="1:4" ht="34.5" customHeight="1">
      <c r="A94" s="14" t="s">
        <v>85</v>
      </c>
      <c r="B94" s="30" t="s">
        <v>181</v>
      </c>
      <c r="C94" s="15">
        <f aca="true" t="shared" si="6" ref="C94:D95">C95</f>
        <v>62486</v>
      </c>
      <c r="D94" s="15">
        <f t="shared" si="6"/>
        <v>53113</v>
      </c>
    </row>
    <row r="95" spans="1:4" ht="39.75" customHeight="1">
      <c r="A95" s="41" t="s">
        <v>86</v>
      </c>
      <c r="B95" s="34" t="s">
        <v>87</v>
      </c>
      <c r="C95" s="43">
        <f t="shared" si="6"/>
        <v>62486</v>
      </c>
      <c r="D95" s="43">
        <f t="shared" si="6"/>
        <v>53113</v>
      </c>
    </row>
    <row r="96" spans="1:4" ht="50.25" customHeight="1">
      <c r="A96" s="41" t="s">
        <v>22</v>
      </c>
      <c r="B96" s="34" t="s">
        <v>88</v>
      </c>
      <c r="C96" s="43">
        <v>62486</v>
      </c>
      <c r="D96" s="43">
        <v>53113</v>
      </c>
    </row>
    <row r="97" spans="1:4" ht="12.75">
      <c r="A97" s="14" t="s">
        <v>89</v>
      </c>
      <c r="B97" s="30" t="s">
        <v>90</v>
      </c>
      <c r="C97" s="15">
        <f>SUM(C98:C99)</f>
        <v>4381</v>
      </c>
      <c r="D97" s="15">
        <f>SUM(D98:D99)</f>
        <v>4555</v>
      </c>
    </row>
    <row r="98" spans="1:4" ht="111" customHeight="1">
      <c r="A98" s="41" t="s">
        <v>23</v>
      </c>
      <c r="B98" s="34" t="s">
        <v>185</v>
      </c>
      <c r="C98" s="43">
        <v>1737</v>
      </c>
      <c r="D98" s="43">
        <v>1806</v>
      </c>
    </row>
    <row r="99" spans="1:4" ht="51.75" customHeight="1">
      <c r="A99" s="41" t="s">
        <v>203</v>
      </c>
      <c r="B99" s="34" t="s">
        <v>204</v>
      </c>
      <c r="C99" s="43">
        <v>2644</v>
      </c>
      <c r="D99" s="43">
        <v>2749</v>
      </c>
    </row>
    <row r="100" spans="1:4" ht="12.75">
      <c r="A100" s="14" t="s">
        <v>115</v>
      </c>
      <c r="B100" s="30" t="s">
        <v>116</v>
      </c>
      <c r="C100" s="15">
        <f>SUM(C101:C102)</f>
        <v>20300</v>
      </c>
      <c r="D100" s="15">
        <f>SUM(D101:D102)</f>
        <v>20401</v>
      </c>
    </row>
    <row r="101" spans="1:4" ht="34.5" customHeight="1">
      <c r="A101" s="41" t="s">
        <v>117</v>
      </c>
      <c r="B101" s="34" t="s">
        <v>118</v>
      </c>
      <c r="C101" s="43">
        <v>20250</v>
      </c>
      <c r="D101" s="43">
        <v>20350</v>
      </c>
    </row>
    <row r="102" spans="1:4" ht="62.4">
      <c r="A102" s="41" t="s">
        <v>163</v>
      </c>
      <c r="B102" s="34" t="s">
        <v>164</v>
      </c>
      <c r="C102" s="43">
        <v>50</v>
      </c>
      <c r="D102" s="43">
        <v>51</v>
      </c>
    </row>
    <row r="103" spans="1:4" ht="12.75">
      <c r="A103" s="14" t="s">
        <v>140</v>
      </c>
      <c r="B103" s="37" t="s">
        <v>141</v>
      </c>
      <c r="C103" s="15">
        <f>C104</f>
        <v>4560162.2</v>
      </c>
      <c r="D103" s="15">
        <f>D104</f>
        <v>4610355.9</v>
      </c>
    </row>
    <row r="104" spans="1:4" ht="31.2">
      <c r="A104" s="14" t="s">
        <v>142</v>
      </c>
      <c r="B104" s="37" t="s">
        <v>143</v>
      </c>
      <c r="C104" s="15">
        <f>C105+C108+C125+C139</f>
        <v>4560162.2</v>
      </c>
      <c r="D104" s="15">
        <f>D105+D108+D125+D139</f>
        <v>4610355.9</v>
      </c>
    </row>
    <row r="105" spans="1:4" ht="31.2" hidden="1">
      <c r="A105" s="14" t="s">
        <v>188</v>
      </c>
      <c r="B105" s="37" t="s">
        <v>171</v>
      </c>
      <c r="C105" s="15">
        <f aca="true" t="shared" si="7" ref="C105:D106">C106</f>
        <v>0</v>
      </c>
      <c r="D105" s="15">
        <f t="shared" si="7"/>
        <v>0</v>
      </c>
    </row>
    <row r="106" spans="1:4" ht="21" customHeight="1" hidden="1">
      <c r="A106" s="41" t="s">
        <v>189</v>
      </c>
      <c r="B106" s="42" t="s">
        <v>144</v>
      </c>
      <c r="C106" s="43">
        <f t="shared" si="7"/>
        <v>0</v>
      </c>
      <c r="D106" s="43">
        <f t="shared" si="7"/>
        <v>0</v>
      </c>
    </row>
    <row r="107" spans="1:4" ht="31.2" hidden="1">
      <c r="A107" s="41" t="s">
        <v>190</v>
      </c>
      <c r="B107" s="42" t="s">
        <v>145</v>
      </c>
      <c r="C107" s="43">
        <v>0</v>
      </c>
      <c r="D107" s="43">
        <v>0</v>
      </c>
    </row>
    <row r="108" spans="1:4" ht="31.2">
      <c r="A108" s="14" t="s">
        <v>191</v>
      </c>
      <c r="B108" s="37" t="s">
        <v>165</v>
      </c>
      <c r="C108" s="15">
        <f>SUM(C109:C119)</f>
        <v>837110.1</v>
      </c>
      <c r="D108" s="15">
        <f>SUM(D109:D119)</f>
        <v>1227353.4</v>
      </c>
    </row>
    <row r="109" spans="1:4" ht="131.25" customHeight="1">
      <c r="A109" s="41" t="s">
        <v>239</v>
      </c>
      <c r="B109" s="42" t="s">
        <v>186</v>
      </c>
      <c r="C109" s="43">
        <v>101876.8</v>
      </c>
      <c r="D109" s="43">
        <v>118629.2</v>
      </c>
    </row>
    <row r="110" spans="1:4" ht="98.25" customHeight="1">
      <c r="A110" s="41" t="s">
        <v>241</v>
      </c>
      <c r="B110" s="42" t="s">
        <v>242</v>
      </c>
      <c r="C110" s="43">
        <v>1575.4</v>
      </c>
      <c r="D110" s="43">
        <v>1834.5</v>
      </c>
    </row>
    <row r="111" spans="1:4" ht="45" customHeight="1">
      <c r="A111" s="41" t="s">
        <v>211</v>
      </c>
      <c r="B111" s="42" t="s">
        <v>210</v>
      </c>
      <c r="C111" s="43">
        <v>431213.2</v>
      </c>
      <c r="D111" s="43">
        <v>795256.3</v>
      </c>
    </row>
    <row r="112" spans="1:4" ht="69.75" customHeight="1" hidden="1">
      <c r="A112" s="17" t="s">
        <v>229</v>
      </c>
      <c r="B112" s="42" t="s">
        <v>230</v>
      </c>
      <c r="C112" s="43">
        <v>0</v>
      </c>
      <c r="D112" s="43">
        <v>0</v>
      </c>
    </row>
    <row r="113" spans="1:4" ht="51" customHeight="1" hidden="1">
      <c r="A113" s="41" t="s">
        <v>227</v>
      </c>
      <c r="B113" s="42" t="s">
        <v>228</v>
      </c>
      <c r="C113" s="43">
        <v>0</v>
      </c>
      <c r="D113" s="43">
        <v>0</v>
      </c>
    </row>
    <row r="114" spans="1:4" ht="84" customHeight="1" hidden="1">
      <c r="A114" s="46" t="s">
        <v>251</v>
      </c>
      <c r="B114" s="47" t="s">
        <v>252</v>
      </c>
      <c r="C114" s="43">
        <v>0</v>
      </c>
      <c r="D114" s="43">
        <v>0</v>
      </c>
    </row>
    <row r="115" spans="1:4" ht="51" customHeight="1">
      <c r="A115" s="41" t="s">
        <v>245</v>
      </c>
      <c r="B115" s="42" t="s">
        <v>246</v>
      </c>
      <c r="C115" s="43">
        <v>100</v>
      </c>
      <c r="D115" s="43">
        <v>100</v>
      </c>
    </row>
    <row r="116" spans="1:4" ht="51" customHeight="1" hidden="1">
      <c r="A116" s="41" t="s">
        <v>192</v>
      </c>
      <c r="B116" s="42" t="s">
        <v>187</v>
      </c>
      <c r="C116" s="43">
        <v>0</v>
      </c>
      <c r="D116" s="43">
        <v>0</v>
      </c>
    </row>
    <row r="117" spans="1:4" ht="34.5" customHeight="1">
      <c r="A117" s="41" t="s">
        <v>218</v>
      </c>
      <c r="B117" s="42" t="s">
        <v>232</v>
      </c>
      <c r="C117" s="43">
        <v>14268.1</v>
      </c>
      <c r="D117" s="43">
        <v>14195.2</v>
      </c>
    </row>
    <row r="118" spans="1:4" ht="39" customHeight="1">
      <c r="A118" s="41" t="s">
        <v>218</v>
      </c>
      <c r="B118" s="42" t="s">
        <v>232</v>
      </c>
      <c r="C118" s="43">
        <v>184297</v>
      </c>
      <c r="D118" s="43">
        <v>192147.5</v>
      </c>
    </row>
    <row r="119" spans="1:4" ht="12.75">
      <c r="A119" s="41" t="s">
        <v>193</v>
      </c>
      <c r="B119" s="42" t="s">
        <v>146</v>
      </c>
      <c r="C119" s="43">
        <f>C120</f>
        <v>103779.6</v>
      </c>
      <c r="D119" s="43">
        <f>D120</f>
        <v>105190.7</v>
      </c>
    </row>
    <row r="120" spans="1:4" ht="12.75">
      <c r="A120" s="41" t="s">
        <v>194</v>
      </c>
      <c r="B120" s="42" t="s">
        <v>147</v>
      </c>
      <c r="C120" s="43">
        <f>SUM(C121:C124)</f>
        <v>103779.6</v>
      </c>
      <c r="D120" s="43">
        <f>SUM(D121:D124)</f>
        <v>105190.7</v>
      </c>
    </row>
    <row r="121" spans="1:4" ht="90.75" customHeight="1">
      <c r="A121" s="41" t="s">
        <v>195</v>
      </c>
      <c r="B121" s="28" t="s">
        <v>247</v>
      </c>
      <c r="C121" s="43">
        <v>23598.3</v>
      </c>
      <c r="D121" s="43">
        <v>25009.4</v>
      </c>
    </row>
    <row r="122" spans="1:4" ht="209.25" customHeight="1" hidden="1">
      <c r="A122" s="41" t="s">
        <v>209</v>
      </c>
      <c r="B122" s="28" t="s">
        <v>231</v>
      </c>
      <c r="C122" s="43">
        <v>0</v>
      </c>
      <c r="D122" s="43">
        <v>0</v>
      </c>
    </row>
    <row r="123" spans="1:4" ht="93.75" customHeight="1">
      <c r="A123" s="41" t="s">
        <v>195</v>
      </c>
      <c r="B123" s="28" t="s">
        <v>233</v>
      </c>
      <c r="C123" s="43">
        <v>10181.3</v>
      </c>
      <c r="D123" s="43">
        <v>10181.3</v>
      </c>
    </row>
    <row r="124" spans="1:4" ht="126.75" customHeight="1">
      <c r="A124" s="41" t="s">
        <v>243</v>
      </c>
      <c r="B124" s="28" t="s">
        <v>244</v>
      </c>
      <c r="C124" s="43">
        <v>70000</v>
      </c>
      <c r="D124" s="43">
        <v>70000</v>
      </c>
    </row>
    <row r="125" spans="1:4" ht="31.2">
      <c r="A125" s="14" t="s">
        <v>196</v>
      </c>
      <c r="B125" s="37" t="s">
        <v>166</v>
      </c>
      <c r="C125" s="15">
        <f>C128+C126+C130</f>
        <v>3103302.1</v>
      </c>
      <c r="D125" s="15">
        <f>D128+D126+D130</f>
        <v>3103252.5</v>
      </c>
    </row>
    <row r="126" spans="1:4" ht="78">
      <c r="A126" s="41" t="s">
        <v>240</v>
      </c>
      <c r="B126" s="42" t="s">
        <v>148</v>
      </c>
      <c r="C126" s="43">
        <f>C127</f>
        <v>23261.8</v>
      </c>
      <c r="D126" s="43">
        <f>D127</f>
        <v>23261.8</v>
      </c>
    </row>
    <row r="127" spans="1:4" ht="79.5" customHeight="1">
      <c r="A127" s="41" t="s">
        <v>197</v>
      </c>
      <c r="B127" s="42" t="s">
        <v>149</v>
      </c>
      <c r="C127" s="43">
        <v>23261.8</v>
      </c>
      <c r="D127" s="43">
        <v>23261.8</v>
      </c>
    </row>
    <row r="128" spans="1:4" ht="62.4" hidden="1">
      <c r="A128" s="41" t="s">
        <v>167</v>
      </c>
      <c r="B128" s="42" t="s">
        <v>168</v>
      </c>
      <c r="C128" s="43">
        <f>C129</f>
        <v>0</v>
      </c>
      <c r="D128" s="43">
        <f>D129</f>
        <v>0</v>
      </c>
    </row>
    <row r="129" spans="1:4" ht="62.4" hidden="1">
      <c r="A129" s="41" t="s">
        <v>169</v>
      </c>
      <c r="B129" s="42" t="s">
        <v>170</v>
      </c>
      <c r="C129" s="43"/>
      <c r="D129" s="43"/>
    </row>
    <row r="130" spans="1:4" ht="12.75">
      <c r="A130" s="41" t="s">
        <v>198</v>
      </c>
      <c r="B130" s="42" t="s">
        <v>150</v>
      </c>
      <c r="C130" s="43">
        <f>C131</f>
        <v>3080040.3000000003</v>
      </c>
      <c r="D130" s="43">
        <f>D131</f>
        <v>3079990.7</v>
      </c>
    </row>
    <row r="131" spans="1:4" ht="12.75">
      <c r="A131" s="41" t="s">
        <v>199</v>
      </c>
      <c r="B131" s="42" t="s">
        <v>151</v>
      </c>
      <c r="C131" s="43">
        <f>SUM(C132:C138)</f>
        <v>3080040.3000000003</v>
      </c>
      <c r="D131" s="43">
        <f>SUM(D132:D138)</f>
        <v>3079990.7</v>
      </c>
    </row>
    <row r="132" spans="1:4" ht="140.25" customHeight="1">
      <c r="A132" s="41" t="s">
        <v>200</v>
      </c>
      <c r="B132" s="27" t="s">
        <v>221</v>
      </c>
      <c r="C132" s="43">
        <v>230223.8</v>
      </c>
      <c r="D132" s="43">
        <v>230220</v>
      </c>
    </row>
    <row r="133" spans="1:4" ht="144.75" customHeight="1">
      <c r="A133" s="41" t="s">
        <v>200</v>
      </c>
      <c r="B133" s="27" t="s">
        <v>219</v>
      </c>
      <c r="C133" s="43">
        <v>1759610.5</v>
      </c>
      <c r="D133" s="43">
        <v>1759506</v>
      </c>
    </row>
    <row r="134" spans="1:4" ht="141" customHeight="1">
      <c r="A134" s="41" t="s">
        <v>200</v>
      </c>
      <c r="B134" s="27" t="s">
        <v>220</v>
      </c>
      <c r="C134" s="43">
        <v>986081.1</v>
      </c>
      <c r="D134" s="43">
        <v>986137</v>
      </c>
    </row>
    <row r="135" spans="1:4" ht="113.25" customHeight="1">
      <c r="A135" s="41" t="s">
        <v>200</v>
      </c>
      <c r="B135" s="27" t="s">
        <v>214</v>
      </c>
      <c r="C135" s="43">
        <v>60102.1</v>
      </c>
      <c r="D135" s="43">
        <v>60104.9</v>
      </c>
    </row>
    <row r="136" spans="1:4" ht="113.25" customHeight="1">
      <c r="A136" s="41" t="s">
        <v>201</v>
      </c>
      <c r="B136" s="27" t="s">
        <v>212</v>
      </c>
      <c r="C136" s="43">
        <v>1444.6</v>
      </c>
      <c r="D136" s="43">
        <v>1444.6</v>
      </c>
    </row>
    <row r="137" spans="1:4" ht="105" customHeight="1">
      <c r="A137" s="41" t="s">
        <v>201</v>
      </c>
      <c r="B137" s="27" t="s">
        <v>213</v>
      </c>
      <c r="C137" s="43">
        <v>4048.7</v>
      </c>
      <c r="D137" s="43">
        <v>4048.7</v>
      </c>
    </row>
    <row r="138" spans="1:6" ht="111.75" customHeight="1">
      <c r="A138" s="41" t="s">
        <v>202</v>
      </c>
      <c r="B138" s="27" t="s">
        <v>215</v>
      </c>
      <c r="C138" s="43">
        <v>38529.5</v>
      </c>
      <c r="D138" s="43">
        <v>38529.5</v>
      </c>
      <c r="F138" s="22"/>
    </row>
    <row r="139" spans="1:4" ht="12.75">
      <c r="A139" s="14" t="s">
        <v>217</v>
      </c>
      <c r="B139" s="37" t="s">
        <v>152</v>
      </c>
      <c r="C139" s="15">
        <f aca="true" t="shared" si="8" ref="C139:D139">SUM(C140:C142)</f>
        <v>619750</v>
      </c>
      <c r="D139" s="15">
        <f t="shared" si="8"/>
        <v>279750</v>
      </c>
    </row>
    <row r="140" spans="1:4" ht="81.75" customHeight="1">
      <c r="A140" s="41" t="s">
        <v>222</v>
      </c>
      <c r="B140" s="42" t="s">
        <v>223</v>
      </c>
      <c r="C140" s="43">
        <v>340000</v>
      </c>
      <c r="D140" s="43">
        <v>0</v>
      </c>
    </row>
    <row r="141" spans="1:4" ht="79.5" customHeight="1" thickBot="1">
      <c r="A141" s="41" t="s">
        <v>222</v>
      </c>
      <c r="B141" s="42" t="s">
        <v>224</v>
      </c>
      <c r="C141" s="43">
        <v>279750</v>
      </c>
      <c r="D141" s="43">
        <v>279750</v>
      </c>
    </row>
    <row r="142" spans="1:4" ht="31.2" hidden="1">
      <c r="A142" s="41" t="s">
        <v>216</v>
      </c>
      <c r="B142" s="42" t="s">
        <v>153</v>
      </c>
      <c r="C142" s="43">
        <f>SUM(C143:C143)</f>
        <v>0</v>
      </c>
      <c r="D142" s="43">
        <f>SUM(D143:D143)</f>
        <v>0</v>
      </c>
    </row>
    <row r="143" spans="1:4" ht="47.4" hidden="1" thickBot="1">
      <c r="A143" s="41" t="s">
        <v>173</v>
      </c>
      <c r="B143" s="42" t="s">
        <v>172</v>
      </c>
      <c r="C143" s="43" t="s">
        <v>178</v>
      </c>
      <c r="D143" s="43" t="s">
        <v>178</v>
      </c>
    </row>
    <row r="144" spans="1:4" ht="46.8" hidden="1">
      <c r="A144" s="12" t="s">
        <v>174</v>
      </c>
      <c r="B144" s="38" t="s">
        <v>175</v>
      </c>
      <c r="C144" s="13">
        <f>C145</f>
        <v>0</v>
      </c>
      <c r="D144" s="13">
        <f>D145</f>
        <v>0</v>
      </c>
    </row>
    <row r="145" spans="1:4" ht="65.25" customHeight="1" hidden="1" thickBot="1">
      <c r="A145" s="18" t="s">
        <v>176</v>
      </c>
      <c r="B145" s="39" t="s">
        <v>177</v>
      </c>
      <c r="C145" s="19"/>
      <c r="D145" s="19"/>
    </row>
    <row r="146" spans="1:4" ht="16.2" thickBot="1">
      <c r="A146" s="20"/>
      <c r="B146" s="40" t="s">
        <v>154</v>
      </c>
      <c r="C146" s="21">
        <f>C103+C26+C144</f>
        <v>8975129.2</v>
      </c>
      <c r="D146" s="21">
        <f>D103+D26+D144</f>
        <v>9177889.9</v>
      </c>
    </row>
    <row r="147" spans="1:4" ht="47.4" thickBot="1">
      <c r="A147" s="20"/>
      <c r="B147" s="40" t="s">
        <v>184</v>
      </c>
      <c r="C147" s="21">
        <f>C146-C103-C29</f>
        <v>3074235.999999999</v>
      </c>
      <c r="D147" s="21">
        <f>D146-D103-D29</f>
        <v>3141748</v>
      </c>
    </row>
  </sheetData>
  <mergeCells count="21">
    <mergeCell ref="A21:D21"/>
    <mergeCell ref="A22:D22"/>
    <mergeCell ref="B1:D1"/>
    <mergeCell ref="A2:D2"/>
    <mergeCell ref="A3:D3"/>
    <mergeCell ref="A4:D4"/>
    <mergeCell ref="A5:D5"/>
    <mergeCell ref="A6:D6"/>
    <mergeCell ref="A7:D7"/>
    <mergeCell ref="A8:D8"/>
    <mergeCell ref="A9:D9"/>
    <mergeCell ref="A20:D20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</mergeCells>
  <printOptions horizontalCentered="1"/>
  <pageMargins left="0.6299212598425197" right="0.1968503937007874" top="0.3937007874015748" bottom="0.15748031496062992" header="0.1968503937007874" footer="0.2362204724409449"/>
  <pageSetup firstPageNumber="11" useFirstPageNumber="1" fitToHeight="0" horizontalDpi="600" verticalDpi="600" orientation="portrait" paperSize="9" scale="80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2020-06-10T10:53:33Z</cp:lastPrinted>
  <dcterms:created xsi:type="dcterms:W3CDTF">1999-02-24T08:03:27Z</dcterms:created>
  <dcterms:modified xsi:type="dcterms:W3CDTF">2020-06-23T08:42:38Z</dcterms:modified>
  <cp:category/>
  <cp:version/>
  <cp:contentType/>
  <cp:contentStatus/>
</cp:coreProperties>
</file>