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21-2022" sheetId="27" r:id="rId1"/>
    <sheet name="Лист2" sheetId="23" r:id="rId2"/>
  </sheets>
  <definedNames>
    <definedName name="_xlnm.Print_Titles" localSheetId="0">'п.1 доходы 2021-2022'!$14:$16</definedName>
  </definedNames>
  <calcPr calcId="124519"/>
</workbook>
</file>

<file path=xl/sharedStrings.xml><?xml version="1.0" encoding="utf-8"?>
<sst xmlns="http://schemas.openxmlformats.org/spreadsheetml/2006/main" count="255" uniqueCount="246">
  <si>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</si>
  <si>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</si>
  <si>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</si>
  <si>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</si>
  <si>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</si>
  <si>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</si>
  <si>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</si>
  <si>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</si>
  <si>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</si>
  <si>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</si>
  <si>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</si>
  <si>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</si>
  <si>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</si>
  <si>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</si>
  <si>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</si>
  <si>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</si>
  <si>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</si>
  <si>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</si>
  <si>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</si>
  <si>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</si>
  <si>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</si>
  <si>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</si>
  <si>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</si>
  <si>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000 1 16 25000 00 0000 140 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</si>
  <si>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</si>
  <si>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</si>
  <si>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</si>
  <si>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</si>
  <si>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</si>
  <si>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</si>
  <si>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</si>
  <si>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</si>
  <si>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</si>
  <si>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</si>
  <si>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</si>
  <si>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</si>
  <si>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</si>
  <si>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</si>
  <si>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</si>
  <si>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</si>
  <si>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</si>
  <si>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</si>
  <si>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</si>
  <si>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</si>
  <si>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</si>
  <si>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</si>
  <si>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</si>
  <si>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</si>
  <si>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</si>
  <si>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</si>
  <si>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</si>
  <si>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</si>
  <si>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</si>
  <si>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</si>
  <si>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</si>
  <si>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</si>
  <si>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</si>
  <si>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</si>
  <si>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</si>
  <si>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</si>
  <si>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</si>
  <si>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</si>
  <si>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</si>
  <si>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</si>
  <si>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</si>
  <si>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</si>
  <si>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</si>
  <si>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</si>
  <si>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</si>
  <si>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</si>
  <si>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</si>
  <si>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</si>
  <si>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</si>
  <si>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</si>
  <si>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</si>
  <si>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</si>
  <si>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</si>
  <si>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</si>
  <si>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</si>
  <si>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</si>
  <si>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</si>
  <si>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</si>
  <si>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</si>
  <si>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</si>
  <si>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</si>
  <si>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</si>
  <si>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</si>
  <si>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</si>
  <si>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</si>
  <si>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</si>
  <si>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</si>
  <si>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</si>
  <si>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</si>
  <si>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</si>
  <si>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</si>
  <si>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</si>
  <si>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</si>
  <si>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</si>
  <si>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</si>
  <si>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</si>
  <si>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</si>
  <si>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</si>
  <si>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</si>
  <si>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</si>
  <si>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</si>
  <si>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</si>
  <si>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</si>
  <si>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</si>
  <si>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</si>
  <si>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</si>
  <si>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</si>
  <si>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</si>
  <si>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</si>
  <si>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</si>
  <si>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</si>
  <si>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</si>
  <si>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</si>
  <si>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</si>
  <si>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</si>
  <si>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</si>
  <si>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</si>
  <si>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</si>
  <si>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</si>
  <si>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</si>
  <si>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</si>
  <si>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</si>
  <si>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</si>
  <si>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</si>
  <si>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</si>
  <si>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</si>
  <si>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</si>
  <si>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</si>
  <si>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</si>
  <si>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</si>
  <si>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</si>
  <si>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</si>
  <si>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</si>
  <si>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</si>
  <si>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</si>
  <si>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</si>
  <si>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</si>
  <si>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</si>
  <si>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</si>
  <si>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</si>
  <si>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</si>
  <si>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</si>
  <si>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</si>
  <si>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</si>
  <si>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</si>
  <si>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</si>
  <si>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</si>
  <si>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</si>
  <si>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</si>
  <si>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</si>
  <si>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</si>
  <si>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</si>
  <si>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</si>
  <si>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</si>
  <si>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"Город Астрахань"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</si>
  <si>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</si>
  <si>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</si>
  <si>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</si>
  <si>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</si>
  <si>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</si>
  <si>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</si>
  <si>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</si>
  <si>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</si>
  <si>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</si>
  <si>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</si>
  <si>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</si>
  <si>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</si>
  <si>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</si>
  <si>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</si>
  <si>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737 2 02 49999 04 0000 151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</si>
  <si>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</si>
  <si>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</si>
  <si>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</si>
  <si>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</si>
  <si>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</si>
  <si>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</si>
  <si>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</si>
  <si>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</si>
  <si>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</si>
  <si>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</si>
  <si>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</si>
  <si>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</si>
  <si>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</si>
  <si>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</si>
  <si>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</si>
  <si>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</si>
  <si>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</si>
  <si>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</si>
  <si>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</si>
  <si>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</si>
  <si>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</si>
  <si>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</si>
  <si>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</si>
  <si>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</si>
  <si>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</si>
  <si>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</si>
  <si>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</si>
  <si>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</si>
  <si>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</si>
  <si>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</si>
  <si>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</si>
  <si>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</si>
  <si>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</si>
  <si>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</si>
  <si>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</si>
  <si>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</si>
  <si>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</si>
  <si>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</si>
  <si>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</si>
  <si>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</si>
  <si>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</si>
  <si>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</si>
  <si>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</si>
  <si>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</si>
  <si>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</si>
  <si>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областного бюджета)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</si>
  <si>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</si>
  <si>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</si>
  <si>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</si>
  <si>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</si>
  <si>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</si>
  <si>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</si>
  <si>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2021 год </t>
  </si>
  <si>
    <t xml:space="preserve">2022 год </t>
  </si>
  <si>
    <t xml:space="preserve">737 2 02 25243 04 0000 150
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</si>
  <si>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</si>
  <si>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 xml:space="preserve">738 2 02 25242 04 0000 150
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</si>
  <si>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</si>
  <si>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</si>
  <si>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</si>
  <si>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</si>
  <si>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</si>
  <si>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</si>
  <si>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</si>
  <si>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</si>
  <si>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 xml:space="preserve"> от    .12.2019 г.   №    .</t>
  </si>
  <si>
    <t>Приложение № 1.1</t>
  </si>
  <si>
    <t>на 2021-2022 гг.</t>
  </si>
  <si>
    <t xml:space="preserve">737 2 02 20299 04 0000 150 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</si>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</sst>
</file>

<file path=xl/styles.xml><?xml version="1.0" encoding="utf-8"?>
<styleSheet xmlns="http://schemas.openxmlformats.org/spreadsheetml/2006/main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168" fontId="2" fillId="0" borderId="5" xfId="61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8" fontId="2" fillId="0" borderId="6" xfId="61" applyNumberFormat="1" applyFont="1" applyFill="1" applyBorder="1" applyAlignment="1">
      <alignment horizontal="center"/>
    </xf>
    <xf numFmtId="168" fontId="11" fillId="0" borderId="6" xfId="6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168" fontId="3" fillId="0" borderId="4" xfId="61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168" fontId="2" fillId="0" borderId="3" xfId="6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8" fontId="3" fillId="0" borderId="6" xfId="61" applyNumberFormat="1" applyFont="1" applyFill="1" applyBorder="1" applyAlignment="1">
      <alignment horizontal="center"/>
    </xf>
    <xf numFmtId="9" fontId="7" fillId="0" borderId="0" xfId="0" applyNumberFormat="1" applyFont="1" applyFill="1"/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quotePrefix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31" applyFont="1" applyFill="1" applyBorder="1" applyAlignment="1">
      <alignment horizontal="left" vertical="center" wrapText="1"/>
      <protection/>
    </xf>
    <xf numFmtId="0" fontId="3" fillId="0" borderId="6" xfId="0" applyFont="1" applyFill="1" applyBorder="1" applyAlignment="1">
      <alignment horizontal="left" vertical="center" wrapText="1"/>
    </xf>
    <xf numFmtId="167" fontId="2" fillId="0" borderId="5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 quotePrefix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168" fontId="3" fillId="0" borderId="6" xfId="6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5"/>
  <sheetViews>
    <sheetView tabSelected="1" zoomScale="90" zoomScaleNormal="90" zoomScaleSheetLayoutView="100" zoomScalePageLayoutView="90" workbookViewId="0" topLeftCell="A1">
      <selection activeCell="A135" sqref="A135"/>
    </sheetView>
  </sheetViews>
  <sheetFormatPr defaultColWidth="9.00390625" defaultRowHeight="12.75"/>
  <cols>
    <col min="1" max="1" width="28.125" style="2" customWidth="1"/>
    <col min="2" max="2" width="62.375" style="28" customWidth="1"/>
    <col min="3" max="4" width="14.875" style="6" customWidth="1"/>
    <col min="5" max="16384" width="9.125" style="5" customWidth="1"/>
  </cols>
  <sheetData>
    <row r="1" spans="1:4" ht="12.75">
      <c r="A1" s="50" t="s">
        <v>240</v>
      </c>
      <c r="B1" s="50"/>
      <c r="C1" s="50"/>
      <c r="D1" s="50"/>
    </row>
    <row r="2" spans="1:4" ht="12.75">
      <c r="A2" s="50" t="s">
        <v>156</v>
      </c>
      <c r="B2" s="50"/>
      <c r="C2" s="50"/>
      <c r="D2" s="50"/>
    </row>
    <row r="3" spans="1:4" ht="12.75">
      <c r="A3" s="50" t="s">
        <v>157</v>
      </c>
      <c r="B3" s="50"/>
      <c r="C3" s="50"/>
      <c r="D3" s="50"/>
    </row>
    <row r="4" spans="1:4" ht="12.75">
      <c r="A4" s="50" t="s">
        <v>158</v>
      </c>
      <c r="B4" s="50"/>
      <c r="C4" s="50"/>
      <c r="D4" s="50"/>
    </row>
    <row r="5" spans="1:4" ht="12.75">
      <c r="A5" s="50" t="s">
        <v>235</v>
      </c>
      <c r="B5" s="50"/>
      <c r="C5" s="50"/>
      <c r="D5" s="50"/>
    </row>
    <row r="6" spans="1:4" ht="12.75">
      <c r="A6" s="50" t="s">
        <v>236</v>
      </c>
      <c r="B6" s="50"/>
      <c r="C6" s="50"/>
      <c r="D6" s="50"/>
    </row>
    <row r="7" spans="1:4" ht="12.75">
      <c r="A7" s="50" t="s">
        <v>237</v>
      </c>
      <c r="B7" s="50"/>
      <c r="C7" s="50"/>
      <c r="D7" s="50"/>
    </row>
    <row r="8" spans="1:4" ht="12.75">
      <c r="A8" s="50" t="s">
        <v>238</v>
      </c>
      <c r="B8" s="50"/>
      <c r="C8" s="50"/>
      <c r="D8" s="50"/>
    </row>
    <row r="9" spans="1:4" ht="12.75">
      <c r="A9" s="51" t="s">
        <v>239</v>
      </c>
      <c r="B9" s="51"/>
      <c r="C9" s="51"/>
      <c r="D9" s="51"/>
    </row>
    <row r="11" spans="1:2" s="7" customFormat="1" ht="18.75">
      <c r="A11" s="49" t="s">
        <v>27</v>
      </c>
      <c r="B11" s="49"/>
    </row>
    <row r="12" spans="1:2" s="7" customFormat="1" ht="18.75">
      <c r="A12" s="49" t="s">
        <v>26</v>
      </c>
      <c r="B12" s="49"/>
    </row>
    <row r="13" spans="1:4" s="7" customFormat="1" ht="18.75">
      <c r="A13" s="49" t="s">
        <v>241</v>
      </c>
      <c r="B13" s="49"/>
      <c r="C13" s="25"/>
      <c r="D13" s="25"/>
    </row>
    <row r="14" spans="1:4" ht="16.5" thickBot="1">
      <c r="A14" s="3"/>
      <c r="B14" s="27"/>
      <c r="C14" s="8"/>
      <c r="D14" s="8" t="s">
        <v>155</v>
      </c>
    </row>
    <row r="15" spans="1:4" ht="32.25" thickBot="1">
      <c r="A15" s="9" t="s">
        <v>28</v>
      </c>
      <c r="B15" s="29" t="s">
        <v>24</v>
      </c>
      <c r="C15" s="10" t="s">
        <v>226</v>
      </c>
      <c r="D15" s="10" t="s">
        <v>227</v>
      </c>
    </row>
    <row r="16" spans="1:4" s="4" customFormat="1" ht="16.5" thickBot="1">
      <c r="A16" s="11">
        <v>1</v>
      </c>
      <c r="B16" s="30" t="s">
        <v>25</v>
      </c>
      <c r="C16" s="12">
        <v>3</v>
      </c>
      <c r="D16" s="12">
        <v>3</v>
      </c>
    </row>
    <row r="17" spans="1:4" ht="12.75">
      <c r="A17" s="13" t="s">
        <v>29</v>
      </c>
      <c r="B17" s="34" t="s">
        <v>30</v>
      </c>
      <c r="C17" s="14">
        <f>C18+C31+C47+C53+C72+C78+C81+C88+C39+C25+C91</f>
        <v>4414610</v>
      </c>
      <c r="D17" s="14">
        <f>D18+D31+D47+D53+D72+D78+D81+D88+D39+D25+D91</f>
        <v>4564213</v>
      </c>
    </row>
    <row r="18" spans="1:4" ht="12.75">
      <c r="A18" s="15" t="s">
        <v>31</v>
      </c>
      <c r="B18" s="35" t="s">
        <v>32</v>
      </c>
      <c r="C18" s="16">
        <f>C19</f>
        <v>2690460</v>
      </c>
      <c r="D18" s="16">
        <f>D19</f>
        <v>2870839</v>
      </c>
    </row>
    <row r="19" spans="1:4" ht="12.75">
      <c r="A19" s="15" t="s">
        <v>33</v>
      </c>
      <c r="B19" s="35" t="s">
        <v>136</v>
      </c>
      <c r="C19" s="16">
        <f>C21+C22+C23+C24</f>
        <v>2690460</v>
      </c>
      <c r="D19" s="16">
        <f>D21+D22+D23+D24</f>
        <v>2870839</v>
      </c>
    </row>
    <row r="20" spans="1:4" ht="19.5" customHeight="1">
      <c r="A20" s="15"/>
      <c r="B20" s="36" t="s">
        <v>34</v>
      </c>
      <c r="C20" s="17">
        <v>1340731</v>
      </c>
      <c r="D20" s="17">
        <v>1425786</v>
      </c>
    </row>
    <row r="21" spans="1:4" ht="81.75" customHeight="1">
      <c r="A21" s="23" t="s">
        <v>35</v>
      </c>
      <c r="B21" s="37" t="s">
        <v>99</v>
      </c>
      <c r="C21" s="24">
        <v>2558628</v>
      </c>
      <c r="D21" s="24">
        <v>2730168</v>
      </c>
    </row>
    <row r="22" spans="1:4" ht="117" customHeight="1">
      <c r="A22" s="23" t="s">
        <v>36</v>
      </c>
      <c r="B22" s="37" t="s">
        <v>0</v>
      </c>
      <c r="C22" s="24">
        <v>32285</v>
      </c>
      <c r="D22" s="24">
        <v>34450</v>
      </c>
    </row>
    <row r="23" spans="1:4" ht="48" customHeight="1">
      <c r="A23" s="23" t="s">
        <v>37</v>
      </c>
      <c r="B23" s="37" t="s">
        <v>1</v>
      </c>
      <c r="C23" s="24">
        <v>26905</v>
      </c>
      <c r="D23" s="24">
        <v>28708</v>
      </c>
    </row>
    <row r="24" spans="1:4" ht="96.75" customHeight="1">
      <c r="A24" s="23" t="s">
        <v>110</v>
      </c>
      <c r="B24" s="37" t="s">
        <v>159</v>
      </c>
      <c r="C24" s="24">
        <v>72642</v>
      </c>
      <c r="D24" s="24">
        <v>77513</v>
      </c>
    </row>
    <row r="25" spans="1:4" ht="32.25" customHeight="1">
      <c r="A25" s="15" t="s">
        <v>100</v>
      </c>
      <c r="B25" s="38" t="s">
        <v>137</v>
      </c>
      <c r="C25" s="16">
        <f>C26</f>
        <v>43914</v>
      </c>
      <c r="D25" s="16">
        <f>D26</f>
        <v>43914</v>
      </c>
    </row>
    <row r="26" spans="1:4" ht="36.75" customHeight="1">
      <c r="A26" s="23" t="s">
        <v>101</v>
      </c>
      <c r="B26" s="37" t="s">
        <v>102</v>
      </c>
      <c r="C26" s="24">
        <f>SUM(C27+C29+C28+C30)</f>
        <v>43914</v>
      </c>
      <c r="D26" s="24">
        <f>SUM(D27+D29+D28+D30)</f>
        <v>43914</v>
      </c>
    </row>
    <row r="27" spans="1:4" ht="82.5" customHeight="1">
      <c r="A27" s="23" t="s">
        <v>111</v>
      </c>
      <c r="B27" s="37" t="s">
        <v>124</v>
      </c>
      <c r="C27" s="24">
        <v>11637</v>
      </c>
      <c r="D27" s="24">
        <v>11637</v>
      </c>
    </row>
    <row r="28" spans="1:4" ht="96.75" customHeight="1">
      <c r="A28" s="23" t="s">
        <v>119</v>
      </c>
      <c r="B28" s="37" t="s">
        <v>120</v>
      </c>
      <c r="C28" s="24">
        <v>307</v>
      </c>
      <c r="D28" s="24">
        <v>307</v>
      </c>
    </row>
    <row r="29" spans="1:4" ht="78" customHeight="1">
      <c r="A29" s="23" t="s">
        <v>112</v>
      </c>
      <c r="B29" s="37" t="s">
        <v>123</v>
      </c>
      <c r="C29" s="24">
        <v>31267</v>
      </c>
      <c r="D29" s="24">
        <v>31267</v>
      </c>
    </row>
    <row r="30" spans="1:4" ht="83.25" customHeight="1">
      <c r="A30" s="23" t="s">
        <v>121</v>
      </c>
      <c r="B30" s="37" t="s">
        <v>122</v>
      </c>
      <c r="C30" s="24">
        <v>703</v>
      </c>
      <c r="D30" s="24">
        <v>703</v>
      </c>
    </row>
    <row r="31" spans="1:4" ht="12.75">
      <c r="A31" s="15" t="s">
        <v>38</v>
      </c>
      <c r="B31" s="35" t="s">
        <v>138</v>
      </c>
      <c r="C31" s="16">
        <f>SUM(C32+C36+C37+C38)</f>
        <v>692470</v>
      </c>
      <c r="D31" s="16">
        <f>SUM(D32+D36+D37+D38)</f>
        <v>648788</v>
      </c>
    </row>
    <row r="32" spans="1:4" ht="31.5">
      <c r="A32" s="15" t="s">
        <v>104</v>
      </c>
      <c r="B32" s="35" t="s">
        <v>103</v>
      </c>
      <c r="C32" s="16">
        <f>C33+C34+C35</f>
        <v>592545</v>
      </c>
      <c r="D32" s="16">
        <f>D33+D34+D35</f>
        <v>616247</v>
      </c>
    </row>
    <row r="33" spans="1:4" ht="31.5">
      <c r="A33" s="23" t="s">
        <v>107</v>
      </c>
      <c r="B33" s="39" t="s">
        <v>105</v>
      </c>
      <c r="C33" s="24">
        <v>413892</v>
      </c>
      <c r="D33" s="24">
        <v>430448</v>
      </c>
    </row>
    <row r="34" spans="1:4" ht="64.5" customHeight="1">
      <c r="A34" s="23" t="s">
        <v>108</v>
      </c>
      <c r="B34" s="39" t="s">
        <v>207</v>
      </c>
      <c r="C34" s="24">
        <v>178653</v>
      </c>
      <c r="D34" s="24">
        <v>185799</v>
      </c>
    </row>
    <row r="35" spans="1:4" ht="31.5" hidden="1">
      <c r="A35" s="23" t="s">
        <v>109</v>
      </c>
      <c r="B35" s="39" t="s">
        <v>106</v>
      </c>
      <c r="C35" s="24">
        <v>0</v>
      </c>
      <c r="D35" s="24">
        <v>0</v>
      </c>
    </row>
    <row r="36" spans="1:4" ht="31.5">
      <c r="A36" s="15" t="s">
        <v>39</v>
      </c>
      <c r="B36" s="35" t="s">
        <v>40</v>
      </c>
      <c r="C36" s="16">
        <v>68636</v>
      </c>
      <c r="D36" s="16">
        <v>0</v>
      </c>
    </row>
    <row r="37" spans="1:4" ht="12.75">
      <c r="A37" s="15" t="s">
        <v>41</v>
      </c>
      <c r="B37" s="35" t="s">
        <v>42</v>
      </c>
      <c r="C37" s="24">
        <v>6121</v>
      </c>
      <c r="D37" s="24">
        <v>6366</v>
      </c>
    </row>
    <row r="38" spans="1:4" ht="31.5">
      <c r="A38" s="15" t="s">
        <v>206</v>
      </c>
      <c r="B38" s="35" t="s">
        <v>125</v>
      </c>
      <c r="C38" s="24">
        <v>25168</v>
      </c>
      <c r="D38" s="24">
        <v>26175</v>
      </c>
    </row>
    <row r="39" spans="1:4" ht="12.75">
      <c r="A39" s="15" t="s">
        <v>43</v>
      </c>
      <c r="B39" s="35" t="s">
        <v>139</v>
      </c>
      <c r="C39" s="16">
        <f>C40+C42</f>
        <v>468375</v>
      </c>
      <c r="D39" s="16">
        <f>D40+D42</f>
        <v>487109</v>
      </c>
    </row>
    <row r="40" spans="1:4" ht="12.75">
      <c r="A40" s="15" t="s">
        <v>44</v>
      </c>
      <c r="B40" s="35" t="s">
        <v>45</v>
      </c>
      <c r="C40" s="16">
        <f>C41</f>
        <v>212525</v>
      </c>
      <c r="D40" s="16">
        <f>D41</f>
        <v>221026</v>
      </c>
    </row>
    <row r="41" spans="1:4" ht="47.25">
      <c r="A41" s="23" t="s">
        <v>46</v>
      </c>
      <c r="B41" s="37" t="s">
        <v>2</v>
      </c>
      <c r="C41" s="24">
        <v>212525</v>
      </c>
      <c r="D41" s="24">
        <v>221026</v>
      </c>
    </row>
    <row r="42" spans="1:4" ht="12.75">
      <c r="A42" s="15" t="s">
        <v>47</v>
      </c>
      <c r="B42" s="35" t="s">
        <v>135</v>
      </c>
      <c r="C42" s="16">
        <f>C43+C45</f>
        <v>255850</v>
      </c>
      <c r="D42" s="16">
        <f>D43+D45</f>
        <v>266083</v>
      </c>
    </row>
    <row r="43" spans="1:4" ht="12.75">
      <c r="A43" s="23" t="s">
        <v>128</v>
      </c>
      <c r="B43" s="40" t="s">
        <v>126</v>
      </c>
      <c r="C43" s="24">
        <f aca="true" t="shared" si="0" ref="C43:D43">C44</f>
        <v>177414</v>
      </c>
      <c r="D43" s="24">
        <f t="shared" si="0"/>
        <v>184510</v>
      </c>
    </row>
    <row r="44" spans="1:4" ht="34.5" customHeight="1">
      <c r="A44" s="23" t="s">
        <v>127</v>
      </c>
      <c r="B44" s="40" t="s">
        <v>129</v>
      </c>
      <c r="C44" s="24">
        <v>177414</v>
      </c>
      <c r="D44" s="24">
        <v>184510</v>
      </c>
    </row>
    <row r="45" spans="1:4" ht="12.75">
      <c r="A45" s="23" t="s">
        <v>130</v>
      </c>
      <c r="B45" s="40" t="s">
        <v>132</v>
      </c>
      <c r="C45" s="24">
        <f aca="true" t="shared" si="1" ref="C45:D45">C46</f>
        <v>78436</v>
      </c>
      <c r="D45" s="24">
        <f t="shared" si="1"/>
        <v>81573</v>
      </c>
    </row>
    <row r="46" spans="1:4" ht="34.5" customHeight="1">
      <c r="A46" s="18" t="s">
        <v>131</v>
      </c>
      <c r="B46" s="40" t="s">
        <v>133</v>
      </c>
      <c r="C46" s="24">
        <v>78436</v>
      </c>
      <c r="D46" s="24">
        <v>81573</v>
      </c>
    </row>
    <row r="47" spans="1:4" s="1" customFormat="1" ht="12.75">
      <c r="A47" s="15" t="s">
        <v>48</v>
      </c>
      <c r="B47" s="38" t="s">
        <v>49</v>
      </c>
      <c r="C47" s="16">
        <f>C48+C50</f>
        <v>106687</v>
      </c>
      <c r="D47" s="16">
        <f>D48+D50</f>
        <v>110182</v>
      </c>
    </row>
    <row r="48" spans="1:4" s="1" customFormat="1" ht="37.5" customHeight="1">
      <c r="A48" s="23" t="s">
        <v>50</v>
      </c>
      <c r="B48" s="37" t="s">
        <v>3</v>
      </c>
      <c r="C48" s="24">
        <f>C49</f>
        <v>104867</v>
      </c>
      <c r="D48" s="24">
        <f>D49</f>
        <v>109062</v>
      </c>
    </row>
    <row r="49" spans="1:4" ht="51" customHeight="1">
      <c r="A49" s="23" t="s">
        <v>51</v>
      </c>
      <c r="B49" s="37" t="s">
        <v>52</v>
      </c>
      <c r="C49" s="24">
        <v>104867</v>
      </c>
      <c r="D49" s="24">
        <v>109062</v>
      </c>
    </row>
    <row r="50" spans="1:4" ht="35.25" customHeight="1">
      <c r="A50" s="23" t="s">
        <v>53</v>
      </c>
      <c r="B50" s="41" t="s">
        <v>54</v>
      </c>
      <c r="C50" s="24">
        <f>C51+C52</f>
        <v>1820</v>
      </c>
      <c r="D50" s="24">
        <f>D51+D52</f>
        <v>1120</v>
      </c>
    </row>
    <row r="51" spans="1:4" ht="31.5">
      <c r="A51" s="23" t="s">
        <v>4</v>
      </c>
      <c r="B51" s="37" t="s">
        <v>55</v>
      </c>
      <c r="C51" s="24">
        <v>1700</v>
      </c>
      <c r="D51" s="24">
        <v>1000</v>
      </c>
    </row>
    <row r="52" spans="1:4" ht="93" customHeight="1">
      <c r="A52" s="23" t="s">
        <v>205</v>
      </c>
      <c r="B52" s="37" t="s">
        <v>134</v>
      </c>
      <c r="C52" s="24">
        <v>120</v>
      </c>
      <c r="D52" s="24">
        <v>120</v>
      </c>
    </row>
    <row r="53" spans="1:4" s="1" customFormat="1" ht="48.75" customHeight="1">
      <c r="A53" s="15" t="s">
        <v>56</v>
      </c>
      <c r="B53" s="38" t="s">
        <v>160</v>
      </c>
      <c r="C53" s="16">
        <f>C54+C64+C67</f>
        <v>275275</v>
      </c>
      <c r="D53" s="16">
        <f>D54+D64+D67</f>
        <v>275175</v>
      </c>
    </row>
    <row r="54" spans="1:4" s="1" customFormat="1" ht="100.5" customHeight="1">
      <c r="A54" s="15" t="s">
        <v>57</v>
      </c>
      <c r="B54" s="38" t="s">
        <v>58</v>
      </c>
      <c r="C54" s="16">
        <f>C59+C55</f>
        <v>260375</v>
      </c>
      <c r="D54" s="16">
        <f>D59+D55</f>
        <v>260275</v>
      </c>
    </row>
    <row r="55" spans="1:4" s="1" customFormat="1" ht="79.5" customHeight="1">
      <c r="A55" s="15" t="s">
        <v>59</v>
      </c>
      <c r="B55" s="38" t="s">
        <v>5</v>
      </c>
      <c r="C55" s="16">
        <f>C56</f>
        <v>234346</v>
      </c>
      <c r="D55" s="16">
        <f>D56</f>
        <v>234246</v>
      </c>
    </row>
    <row r="56" spans="1:4" ht="80.25" customHeight="1">
      <c r="A56" s="23" t="s">
        <v>6</v>
      </c>
      <c r="B56" s="37" t="s">
        <v>7</v>
      </c>
      <c r="C56" s="24">
        <f>C57+C58</f>
        <v>234346</v>
      </c>
      <c r="D56" s="24">
        <f>D57+D58</f>
        <v>234246</v>
      </c>
    </row>
    <row r="57" spans="1:4" ht="61.5" customHeight="1">
      <c r="A57" s="23" t="s">
        <v>8</v>
      </c>
      <c r="B57" s="37" t="s">
        <v>9</v>
      </c>
      <c r="C57" s="24">
        <v>234346</v>
      </c>
      <c r="D57" s="24">
        <v>234246</v>
      </c>
    </row>
    <row r="58" spans="1:4" ht="60" customHeight="1" hidden="1">
      <c r="A58" s="23" t="s">
        <v>10</v>
      </c>
      <c r="B58" s="37" t="s">
        <v>11</v>
      </c>
      <c r="C58" s="24">
        <v>0</v>
      </c>
      <c r="D58" s="24">
        <v>0</v>
      </c>
    </row>
    <row r="59" spans="1:4" ht="96.75" customHeight="1">
      <c r="A59" s="15" t="s">
        <v>60</v>
      </c>
      <c r="B59" s="35" t="s">
        <v>61</v>
      </c>
      <c r="C59" s="16">
        <f>C60</f>
        <v>26029</v>
      </c>
      <c r="D59" s="16">
        <f>D60</f>
        <v>26029</v>
      </c>
    </row>
    <row r="60" spans="1:4" ht="78" customHeight="1">
      <c r="A60" s="23" t="s">
        <v>12</v>
      </c>
      <c r="B60" s="37" t="s">
        <v>13</v>
      </c>
      <c r="C60" s="24">
        <f>C61+C62+C63</f>
        <v>26029</v>
      </c>
      <c r="D60" s="24">
        <f>D61+D62+D63</f>
        <v>26029</v>
      </c>
    </row>
    <row r="61" spans="1:4" ht="69" customHeight="1">
      <c r="A61" s="23" t="s">
        <v>62</v>
      </c>
      <c r="B61" s="37" t="s">
        <v>182</v>
      </c>
      <c r="C61" s="24">
        <v>24688</v>
      </c>
      <c r="D61" s="24">
        <v>24688</v>
      </c>
    </row>
    <row r="62" spans="1:4" ht="33.75" customHeight="1">
      <c r="A62" s="23" t="s">
        <v>63</v>
      </c>
      <c r="B62" s="37" t="s">
        <v>183</v>
      </c>
      <c r="C62" s="24">
        <v>471</v>
      </c>
      <c r="D62" s="24">
        <v>471</v>
      </c>
    </row>
    <row r="63" spans="1:4" ht="134.25" customHeight="1">
      <c r="A63" s="23" t="s">
        <v>161</v>
      </c>
      <c r="B63" s="37" t="s">
        <v>162</v>
      </c>
      <c r="C63" s="24">
        <v>870</v>
      </c>
      <c r="D63" s="24">
        <v>870</v>
      </c>
    </row>
    <row r="64" spans="1:4" ht="31.5" hidden="1">
      <c r="A64" s="15" t="s">
        <v>64</v>
      </c>
      <c r="B64" s="35" t="s">
        <v>65</v>
      </c>
      <c r="C64" s="16">
        <f aca="true" t="shared" si="2" ref="C64:D65">C65</f>
        <v>0</v>
      </c>
      <c r="D64" s="16">
        <f t="shared" si="2"/>
        <v>0</v>
      </c>
    </row>
    <row r="65" spans="1:4" ht="51" customHeight="1" hidden="1">
      <c r="A65" s="23" t="s">
        <v>66</v>
      </c>
      <c r="B65" s="39" t="s">
        <v>14</v>
      </c>
      <c r="C65" s="24">
        <f t="shared" si="2"/>
        <v>0</v>
      </c>
      <c r="D65" s="24">
        <f t="shared" si="2"/>
        <v>0</v>
      </c>
    </row>
    <row r="66" spans="1:4" ht="51" customHeight="1" hidden="1">
      <c r="A66" s="23" t="s">
        <v>67</v>
      </c>
      <c r="B66" s="39" t="s">
        <v>15</v>
      </c>
      <c r="C66" s="24">
        <v>0</v>
      </c>
      <c r="D66" s="24">
        <v>0</v>
      </c>
    </row>
    <row r="67" spans="1:4" ht="98.25" customHeight="1">
      <c r="A67" s="15" t="s">
        <v>68</v>
      </c>
      <c r="B67" s="35" t="s">
        <v>16</v>
      </c>
      <c r="C67" s="16">
        <f aca="true" t="shared" si="3" ref="C67:D68">C68</f>
        <v>14900</v>
      </c>
      <c r="D67" s="16">
        <f t="shared" si="3"/>
        <v>14900</v>
      </c>
    </row>
    <row r="68" spans="1:4" ht="78.75" customHeight="1">
      <c r="A68" s="23" t="s">
        <v>69</v>
      </c>
      <c r="B68" s="39" t="s">
        <v>17</v>
      </c>
      <c r="C68" s="24">
        <f t="shared" si="3"/>
        <v>14900</v>
      </c>
      <c r="D68" s="24">
        <f t="shared" si="3"/>
        <v>14900</v>
      </c>
    </row>
    <row r="69" spans="1:4" ht="79.5" customHeight="1">
      <c r="A69" s="23" t="s">
        <v>70</v>
      </c>
      <c r="B69" s="39" t="s">
        <v>71</v>
      </c>
      <c r="C69" s="24">
        <f>SUM(C70:C71)</f>
        <v>14900</v>
      </c>
      <c r="D69" s="24">
        <f>SUM(D70:D71)</f>
        <v>14900</v>
      </c>
    </row>
    <row r="70" spans="1:4" ht="19.5" customHeight="1">
      <c r="A70" s="23" t="s">
        <v>72</v>
      </c>
      <c r="B70" s="39" t="s">
        <v>73</v>
      </c>
      <c r="C70" s="24">
        <v>10000</v>
      </c>
      <c r="D70" s="24">
        <v>10000</v>
      </c>
    </row>
    <row r="71" spans="1:4" ht="12.75">
      <c r="A71" s="23" t="s">
        <v>74</v>
      </c>
      <c r="B71" s="39" t="s">
        <v>75</v>
      </c>
      <c r="C71" s="24">
        <v>4900</v>
      </c>
      <c r="D71" s="24">
        <v>4900</v>
      </c>
    </row>
    <row r="72" spans="1:4" ht="31.5">
      <c r="A72" s="15" t="s">
        <v>76</v>
      </c>
      <c r="B72" s="35" t="s">
        <v>77</v>
      </c>
      <c r="C72" s="16">
        <f>C73</f>
        <v>7597</v>
      </c>
      <c r="D72" s="16">
        <f>D73</f>
        <v>7900</v>
      </c>
    </row>
    <row r="73" spans="1:4" ht="18.75" customHeight="1">
      <c r="A73" s="15" t="s">
        <v>78</v>
      </c>
      <c r="B73" s="35" t="s">
        <v>79</v>
      </c>
      <c r="C73" s="16">
        <f>SUM(C74:C77)</f>
        <v>7597</v>
      </c>
      <c r="D73" s="16">
        <f>SUM(D74:D77)</f>
        <v>7900</v>
      </c>
    </row>
    <row r="74" spans="1:4" ht="31.5">
      <c r="A74" s="23" t="s">
        <v>91</v>
      </c>
      <c r="B74" s="39" t="s">
        <v>93</v>
      </c>
      <c r="C74" s="24">
        <v>596</v>
      </c>
      <c r="D74" s="24">
        <v>620</v>
      </c>
    </row>
    <row r="75" spans="1:4" ht="31.5" hidden="1">
      <c r="A75" s="23" t="s">
        <v>92</v>
      </c>
      <c r="B75" s="39" t="s">
        <v>94</v>
      </c>
      <c r="C75" s="24">
        <v>0</v>
      </c>
      <c r="D75" s="24">
        <v>0</v>
      </c>
    </row>
    <row r="76" spans="1:4" ht="18.75" customHeight="1">
      <c r="A76" s="23" t="s">
        <v>95</v>
      </c>
      <c r="B76" s="39" t="s">
        <v>96</v>
      </c>
      <c r="C76" s="24">
        <v>6023</v>
      </c>
      <c r="D76" s="24">
        <v>6263</v>
      </c>
    </row>
    <row r="77" spans="1:4" ht="23.25" customHeight="1">
      <c r="A77" s="23" t="s">
        <v>97</v>
      </c>
      <c r="B77" s="39" t="s">
        <v>98</v>
      </c>
      <c r="C77" s="24">
        <v>978</v>
      </c>
      <c r="D77" s="24">
        <v>1017</v>
      </c>
    </row>
    <row r="78" spans="1:4" s="1" customFormat="1" ht="37.5" customHeight="1">
      <c r="A78" s="15" t="s">
        <v>80</v>
      </c>
      <c r="B78" s="35" t="s">
        <v>18</v>
      </c>
      <c r="C78" s="16">
        <f>C79+C80</f>
        <v>2665</v>
      </c>
      <c r="D78" s="16">
        <f>D79+D80</f>
        <v>2665</v>
      </c>
    </row>
    <row r="79" spans="1:4" ht="12.75">
      <c r="A79" s="23" t="s">
        <v>113</v>
      </c>
      <c r="B79" s="39" t="s">
        <v>114</v>
      </c>
      <c r="C79" s="24">
        <f aca="true" t="shared" si="4" ref="C79:D79">1300+1100</f>
        <v>2400</v>
      </c>
      <c r="D79" s="24">
        <f t="shared" si="4"/>
        <v>2400</v>
      </c>
    </row>
    <row r="80" spans="1:4" ht="12.75">
      <c r="A80" s="23" t="s">
        <v>81</v>
      </c>
      <c r="B80" s="39" t="s">
        <v>82</v>
      </c>
      <c r="C80" s="24">
        <f>265</f>
        <v>265</v>
      </c>
      <c r="D80" s="24">
        <f>265</f>
        <v>265</v>
      </c>
    </row>
    <row r="81" spans="1:4" s="1" customFormat="1" ht="31.5">
      <c r="A81" s="15" t="s">
        <v>83</v>
      </c>
      <c r="B81" s="35" t="s">
        <v>84</v>
      </c>
      <c r="C81" s="16">
        <f>C82+C85</f>
        <v>102486</v>
      </c>
      <c r="D81" s="16">
        <f>D82+D85</f>
        <v>92685</v>
      </c>
    </row>
    <row r="82" spans="1:4" s="1" customFormat="1" ht="94.5">
      <c r="A82" s="15" t="s">
        <v>208</v>
      </c>
      <c r="B82" s="35" t="s">
        <v>179</v>
      </c>
      <c r="C82" s="16">
        <f aca="true" t="shared" si="5" ref="C82:D83">C83</f>
        <v>40000</v>
      </c>
      <c r="D82" s="16">
        <f t="shared" si="5"/>
        <v>39572</v>
      </c>
    </row>
    <row r="83" spans="1:4" ht="94.5" customHeight="1">
      <c r="A83" s="23" t="s">
        <v>19</v>
      </c>
      <c r="B83" s="39" t="s">
        <v>180</v>
      </c>
      <c r="C83" s="24">
        <f t="shared" si="5"/>
        <v>40000</v>
      </c>
      <c r="D83" s="24">
        <f t="shared" si="5"/>
        <v>39572</v>
      </c>
    </row>
    <row r="84" spans="1:4" ht="99" customHeight="1">
      <c r="A84" s="23" t="s">
        <v>20</v>
      </c>
      <c r="B84" s="39" t="s">
        <v>21</v>
      </c>
      <c r="C84" s="24">
        <v>40000</v>
      </c>
      <c r="D84" s="24">
        <v>39572</v>
      </c>
    </row>
    <row r="85" spans="1:4" ht="34.5" customHeight="1">
      <c r="A85" s="15" t="s">
        <v>85</v>
      </c>
      <c r="B85" s="35" t="s">
        <v>181</v>
      </c>
      <c r="C85" s="16">
        <f aca="true" t="shared" si="6" ref="C85:D86">C86</f>
        <v>62486</v>
      </c>
      <c r="D85" s="16">
        <f t="shared" si="6"/>
        <v>53113</v>
      </c>
    </row>
    <row r="86" spans="1:4" ht="39.75" customHeight="1">
      <c r="A86" s="23" t="s">
        <v>86</v>
      </c>
      <c r="B86" s="39" t="s">
        <v>87</v>
      </c>
      <c r="C86" s="24">
        <f t="shared" si="6"/>
        <v>62486</v>
      </c>
      <c r="D86" s="24">
        <f t="shared" si="6"/>
        <v>53113</v>
      </c>
    </row>
    <row r="87" spans="1:4" ht="50.25" customHeight="1">
      <c r="A87" s="23" t="s">
        <v>22</v>
      </c>
      <c r="B87" s="39" t="s">
        <v>88</v>
      </c>
      <c r="C87" s="24">
        <v>62486</v>
      </c>
      <c r="D87" s="24">
        <v>53113</v>
      </c>
    </row>
    <row r="88" spans="1:4" ht="12.75">
      <c r="A88" s="15" t="s">
        <v>89</v>
      </c>
      <c r="B88" s="35" t="s">
        <v>90</v>
      </c>
      <c r="C88" s="16">
        <f>SUM(C89:C90)</f>
        <v>4381</v>
      </c>
      <c r="D88" s="16">
        <f>SUM(D89:D90)</f>
        <v>4555</v>
      </c>
    </row>
    <row r="89" spans="1:4" ht="111" customHeight="1">
      <c r="A89" s="23" t="s">
        <v>23</v>
      </c>
      <c r="B89" s="39" t="s">
        <v>185</v>
      </c>
      <c r="C89" s="24">
        <v>1737</v>
      </c>
      <c r="D89" s="24">
        <v>1806</v>
      </c>
    </row>
    <row r="90" spans="1:4" ht="51.75" customHeight="1">
      <c r="A90" s="23" t="s">
        <v>203</v>
      </c>
      <c r="B90" s="39" t="s">
        <v>204</v>
      </c>
      <c r="C90" s="24">
        <v>2644</v>
      </c>
      <c r="D90" s="24">
        <v>2749</v>
      </c>
    </row>
    <row r="91" spans="1:4" ht="12.75">
      <c r="A91" s="15" t="s">
        <v>115</v>
      </c>
      <c r="B91" s="35" t="s">
        <v>116</v>
      </c>
      <c r="C91" s="16">
        <f>SUM(C92:C93)</f>
        <v>20300</v>
      </c>
      <c r="D91" s="16">
        <f>SUM(D92:D93)</f>
        <v>20401</v>
      </c>
    </row>
    <row r="92" spans="1:4" ht="34.5" customHeight="1">
      <c r="A92" s="23" t="s">
        <v>117</v>
      </c>
      <c r="B92" s="39" t="s">
        <v>118</v>
      </c>
      <c r="C92" s="24">
        <v>20250</v>
      </c>
      <c r="D92" s="24">
        <v>20350</v>
      </c>
    </row>
    <row r="93" spans="1:4" ht="63">
      <c r="A93" s="23" t="s">
        <v>163</v>
      </c>
      <c r="B93" s="39" t="s">
        <v>164</v>
      </c>
      <c r="C93" s="24">
        <v>50</v>
      </c>
      <c r="D93" s="24">
        <v>51</v>
      </c>
    </row>
    <row r="94" spans="1:4" ht="12.75">
      <c r="A94" s="15" t="s">
        <v>140</v>
      </c>
      <c r="B94" s="42" t="s">
        <v>141</v>
      </c>
      <c r="C94" s="16">
        <f>C95</f>
        <v>4808093.9</v>
      </c>
      <c r="D94" s="16">
        <f>D95</f>
        <v>4721107</v>
      </c>
    </row>
    <row r="95" spans="1:4" ht="31.5">
      <c r="A95" s="15" t="s">
        <v>142</v>
      </c>
      <c r="B95" s="42" t="s">
        <v>143</v>
      </c>
      <c r="C95" s="16">
        <f>C96+C99+C113+C127</f>
        <v>4808093.9</v>
      </c>
      <c r="D95" s="16">
        <f>D96+D99+D113+D127</f>
        <v>4721107</v>
      </c>
    </row>
    <row r="96" spans="1:4" ht="31.5" hidden="1">
      <c r="A96" s="15" t="s">
        <v>188</v>
      </c>
      <c r="B96" s="42" t="s">
        <v>171</v>
      </c>
      <c r="C96" s="16">
        <f aca="true" t="shared" si="7" ref="C96:D97">C97</f>
        <v>0</v>
      </c>
      <c r="D96" s="16">
        <f t="shared" si="7"/>
        <v>0</v>
      </c>
    </row>
    <row r="97" spans="1:4" ht="21" customHeight="1" hidden="1">
      <c r="A97" s="23" t="s">
        <v>189</v>
      </c>
      <c r="B97" s="33" t="s">
        <v>144</v>
      </c>
      <c r="C97" s="24">
        <f t="shared" si="7"/>
        <v>0</v>
      </c>
      <c r="D97" s="24">
        <f t="shared" si="7"/>
        <v>0</v>
      </c>
    </row>
    <row r="98" spans="1:4" ht="31.5" hidden="1">
      <c r="A98" s="23" t="s">
        <v>190</v>
      </c>
      <c r="B98" s="33" t="s">
        <v>145</v>
      </c>
      <c r="C98" s="24">
        <v>0</v>
      </c>
      <c r="D98" s="24">
        <v>0</v>
      </c>
    </row>
    <row r="99" spans="1:4" ht="31.5">
      <c r="A99" s="15" t="s">
        <v>191</v>
      </c>
      <c r="B99" s="42" t="s">
        <v>165</v>
      </c>
      <c r="C99" s="16">
        <f>SUM(C100:C108)</f>
        <v>1085041.7999999998</v>
      </c>
      <c r="D99" s="16">
        <f>SUM(D100:D108)</f>
        <v>998104.6</v>
      </c>
    </row>
    <row r="100" spans="1:4" ht="131.25" customHeight="1">
      <c r="A100" s="23" t="s">
        <v>242</v>
      </c>
      <c r="B100" s="33" t="s">
        <v>186</v>
      </c>
      <c r="C100" s="48">
        <v>65722.9</v>
      </c>
      <c r="D100" s="48">
        <v>152959.6</v>
      </c>
    </row>
    <row r="101" spans="1:4" ht="98.25" customHeight="1">
      <c r="A101" s="46" t="s">
        <v>244</v>
      </c>
      <c r="B101" s="47" t="s">
        <v>245</v>
      </c>
      <c r="C101" s="48">
        <v>909.9</v>
      </c>
      <c r="D101" s="48">
        <v>2105.4</v>
      </c>
    </row>
    <row r="102" spans="1:4" ht="45" customHeight="1">
      <c r="A102" s="23" t="s">
        <v>211</v>
      </c>
      <c r="B102" s="33" t="s">
        <v>210</v>
      </c>
      <c r="C102" s="24">
        <v>285458.5</v>
      </c>
      <c r="D102" s="24">
        <v>239204.7</v>
      </c>
    </row>
    <row r="103" spans="1:4" ht="69.75" customHeight="1">
      <c r="A103" s="18" t="s">
        <v>230</v>
      </c>
      <c r="B103" s="33" t="s">
        <v>231</v>
      </c>
      <c r="C103" s="24">
        <v>139232.1</v>
      </c>
      <c r="D103" s="24">
        <v>0</v>
      </c>
    </row>
    <row r="104" spans="1:4" ht="51" customHeight="1">
      <c r="A104" s="23" t="s">
        <v>228</v>
      </c>
      <c r="B104" s="33" t="s">
        <v>229</v>
      </c>
      <c r="C104" s="24">
        <v>70000</v>
      </c>
      <c r="D104" s="24">
        <v>70000</v>
      </c>
    </row>
    <row r="105" spans="1:4" ht="51" customHeight="1">
      <c r="A105" s="23" t="s">
        <v>192</v>
      </c>
      <c r="B105" s="33" t="s">
        <v>187</v>
      </c>
      <c r="C105" s="24">
        <v>289422.8</v>
      </c>
      <c r="D105" s="24">
        <v>289422.8</v>
      </c>
    </row>
    <row r="106" spans="1:4" ht="34.5" customHeight="1">
      <c r="A106" s="23" t="s">
        <v>218</v>
      </c>
      <c r="B106" s="33" t="s">
        <v>233</v>
      </c>
      <c r="C106" s="24">
        <v>14268.2</v>
      </c>
      <c r="D106" s="24">
        <v>14195.2</v>
      </c>
    </row>
    <row r="107" spans="1:4" ht="39" customHeight="1">
      <c r="A107" s="23" t="s">
        <v>218</v>
      </c>
      <c r="B107" s="33" t="s">
        <v>233</v>
      </c>
      <c r="C107" s="24">
        <v>184297</v>
      </c>
      <c r="D107" s="24">
        <v>192147.6</v>
      </c>
    </row>
    <row r="108" spans="1:4" ht="12.75">
      <c r="A108" s="23" t="s">
        <v>193</v>
      </c>
      <c r="B108" s="33" t="s">
        <v>146</v>
      </c>
      <c r="C108" s="24">
        <f>C109</f>
        <v>35730.399999999994</v>
      </c>
      <c r="D108" s="24">
        <f>D109</f>
        <v>38069.3</v>
      </c>
    </row>
    <row r="109" spans="1:4" ht="12.75">
      <c r="A109" s="23" t="s">
        <v>194</v>
      </c>
      <c r="B109" s="33" t="s">
        <v>147</v>
      </c>
      <c r="C109" s="24">
        <f>SUM(C110:C112)</f>
        <v>35730.399999999994</v>
      </c>
      <c r="D109" s="24">
        <f>SUM(D110:D112)</f>
        <v>38069.3</v>
      </c>
    </row>
    <row r="110" spans="1:4" ht="97.5" customHeight="1">
      <c r="A110" s="23" t="s">
        <v>195</v>
      </c>
      <c r="B110" s="32" t="s">
        <v>219</v>
      </c>
      <c r="C110" s="24">
        <v>25449.1</v>
      </c>
      <c r="D110" s="24">
        <v>27788</v>
      </c>
    </row>
    <row r="111" spans="1:4" ht="209.25" customHeight="1">
      <c r="A111" s="23" t="s">
        <v>209</v>
      </c>
      <c r="B111" s="32" t="s">
        <v>232</v>
      </c>
      <c r="C111" s="24">
        <v>100</v>
      </c>
      <c r="D111" s="24">
        <v>100</v>
      </c>
    </row>
    <row r="112" spans="1:4" ht="84.75" customHeight="1">
      <c r="A112" s="23" t="s">
        <v>195</v>
      </c>
      <c r="B112" s="32" t="s">
        <v>234</v>
      </c>
      <c r="C112" s="24">
        <v>10181.3</v>
      </c>
      <c r="D112" s="24">
        <v>10181.3</v>
      </c>
    </row>
    <row r="113" spans="1:4" ht="31.5">
      <c r="A113" s="15" t="s">
        <v>196</v>
      </c>
      <c r="B113" s="42" t="s">
        <v>166</v>
      </c>
      <c r="C113" s="16">
        <f>C116+C114+C118</f>
        <v>3103302.1</v>
      </c>
      <c r="D113" s="16">
        <f>D116+D114+D118</f>
        <v>3103252.4</v>
      </c>
    </row>
    <row r="114" spans="1:4" ht="78.75">
      <c r="A114" s="23" t="s">
        <v>243</v>
      </c>
      <c r="B114" s="33" t="s">
        <v>148</v>
      </c>
      <c r="C114" s="24">
        <f>C115</f>
        <v>23261.8</v>
      </c>
      <c r="D114" s="24">
        <f>D115</f>
        <v>23261.8</v>
      </c>
    </row>
    <row r="115" spans="1:4" ht="79.5" customHeight="1">
      <c r="A115" s="23" t="s">
        <v>197</v>
      </c>
      <c r="B115" s="33" t="s">
        <v>149</v>
      </c>
      <c r="C115" s="24">
        <v>23261.8</v>
      </c>
      <c r="D115" s="24">
        <v>23261.8</v>
      </c>
    </row>
    <row r="116" spans="1:4" ht="63" hidden="1">
      <c r="A116" s="23" t="s">
        <v>167</v>
      </c>
      <c r="B116" s="33" t="s">
        <v>168</v>
      </c>
      <c r="C116" s="24">
        <f>C117</f>
        <v>0</v>
      </c>
      <c r="D116" s="24">
        <f>D117</f>
        <v>0</v>
      </c>
    </row>
    <row r="117" spans="1:4" ht="63" hidden="1">
      <c r="A117" s="23" t="s">
        <v>169</v>
      </c>
      <c r="B117" s="33" t="s">
        <v>170</v>
      </c>
      <c r="C117" s="24"/>
      <c r="D117" s="24"/>
    </row>
    <row r="118" spans="1:4" ht="12.75">
      <c r="A118" s="23" t="s">
        <v>198</v>
      </c>
      <c r="B118" s="33" t="s">
        <v>150</v>
      </c>
      <c r="C118" s="24">
        <f>C119</f>
        <v>3080040.3000000003</v>
      </c>
      <c r="D118" s="24">
        <f>D119</f>
        <v>3079990.6</v>
      </c>
    </row>
    <row r="119" spans="1:4" ht="12.75">
      <c r="A119" s="23" t="s">
        <v>199</v>
      </c>
      <c r="B119" s="33" t="s">
        <v>151</v>
      </c>
      <c r="C119" s="24">
        <f>SUM(C120:C126)</f>
        <v>3080040.3000000003</v>
      </c>
      <c r="D119" s="24">
        <f>SUM(D120:D126)</f>
        <v>3079990.6</v>
      </c>
    </row>
    <row r="120" spans="1:4" ht="140.25" customHeight="1">
      <c r="A120" s="23" t="s">
        <v>200</v>
      </c>
      <c r="B120" s="31" t="s">
        <v>222</v>
      </c>
      <c r="C120" s="24">
        <v>230223.8</v>
      </c>
      <c r="D120" s="24">
        <v>230220</v>
      </c>
    </row>
    <row r="121" spans="1:4" ht="144.75" customHeight="1">
      <c r="A121" s="23" t="s">
        <v>200</v>
      </c>
      <c r="B121" s="31" t="s">
        <v>220</v>
      </c>
      <c r="C121" s="24">
        <v>1759610.5</v>
      </c>
      <c r="D121" s="24">
        <v>1759505.9</v>
      </c>
    </row>
    <row r="122" spans="1:4" ht="141" customHeight="1">
      <c r="A122" s="23" t="s">
        <v>200</v>
      </c>
      <c r="B122" s="31" t="s">
        <v>221</v>
      </c>
      <c r="C122" s="24">
        <v>986081.1</v>
      </c>
      <c r="D122" s="24">
        <v>986137</v>
      </c>
    </row>
    <row r="123" spans="1:4" ht="113.25" customHeight="1">
      <c r="A123" s="23" t="s">
        <v>200</v>
      </c>
      <c r="B123" s="31" t="s">
        <v>214</v>
      </c>
      <c r="C123" s="24">
        <v>60102.1</v>
      </c>
      <c r="D123" s="24">
        <v>60104.9</v>
      </c>
    </row>
    <row r="124" spans="1:4" ht="113.25" customHeight="1">
      <c r="A124" s="23" t="s">
        <v>201</v>
      </c>
      <c r="B124" s="31" t="s">
        <v>212</v>
      </c>
      <c r="C124" s="24">
        <v>1444.6</v>
      </c>
      <c r="D124" s="24">
        <v>1444.6</v>
      </c>
    </row>
    <row r="125" spans="1:4" ht="105" customHeight="1">
      <c r="A125" s="23" t="s">
        <v>201</v>
      </c>
      <c r="B125" s="31" t="s">
        <v>213</v>
      </c>
      <c r="C125" s="24">
        <v>4048.7</v>
      </c>
      <c r="D125" s="24">
        <v>4048.7</v>
      </c>
    </row>
    <row r="126" spans="1:6" ht="111.75" customHeight="1">
      <c r="A126" s="23" t="s">
        <v>202</v>
      </c>
      <c r="B126" s="31" t="s">
        <v>215</v>
      </c>
      <c r="C126" s="24">
        <v>38529.5</v>
      </c>
      <c r="D126" s="24">
        <v>38529.5</v>
      </c>
      <c r="F126" s="26"/>
    </row>
    <row r="127" spans="1:4" ht="12.75">
      <c r="A127" s="15" t="s">
        <v>217</v>
      </c>
      <c r="B127" s="42" t="s">
        <v>152</v>
      </c>
      <c r="C127" s="16">
        <f aca="true" t="shared" si="8" ref="C127:D127">SUM(C128:C130)</f>
        <v>619750</v>
      </c>
      <c r="D127" s="16">
        <f t="shared" si="8"/>
        <v>619750</v>
      </c>
    </row>
    <row r="128" spans="1:4" ht="81.75" customHeight="1">
      <c r="A128" s="23" t="s">
        <v>223</v>
      </c>
      <c r="B128" s="33" t="s">
        <v>224</v>
      </c>
      <c r="C128" s="24">
        <v>340000</v>
      </c>
      <c r="D128" s="24">
        <v>340000</v>
      </c>
    </row>
    <row r="129" spans="1:4" ht="79.5" customHeight="1" thickBot="1">
      <c r="A129" s="23" t="s">
        <v>223</v>
      </c>
      <c r="B129" s="33" t="s">
        <v>225</v>
      </c>
      <c r="C129" s="24">
        <v>279750</v>
      </c>
      <c r="D129" s="24">
        <v>279750</v>
      </c>
    </row>
    <row r="130" spans="1:4" ht="31.5" hidden="1">
      <c r="A130" s="23" t="s">
        <v>216</v>
      </c>
      <c r="B130" s="33" t="s">
        <v>153</v>
      </c>
      <c r="C130" s="24">
        <f>SUM(C131:C131)</f>
        <v>0</v>
      </c>
      <c r="D130" s="24">
        <f>SUM(D131:D131)</f>
        <v>0</v>
      </c>
    </row>
    <row r="131" spans="1:4" ht="48" hidden="1" thickBot="1">
      <c r="A131" s="23" t="s">
        <v>173</v>
      </c>
      <c r="B131" s="33" t="s">
        <v>172</v>
      </c>
      <c r="C131" s="24" t="s">
        <v>178</v>
      </c>
      <c r="D131" s="24" t="s">
        <v>178</v>
      </c>
    </row>
    <row r="132" spans="1:4" ht="47.25" hidden="1">
      <c r="A132" s="13" t="s">
        <v>174</v>
      </c>
      <c r="B132" s="43" t="s">
        <v>175</v>
      </c>
      <c r="C132" s="14">
        <f>C133</f>
        <v>0</v>
      </c>
      <c r="D132" s="14">
        <f>D133</f>
        <v>0</v>
      </c>
    </row>
    <row r="133" spans="1:4" ht="65.25" customHeight="1" hidden="1" thickBot="1">
      <c r="A133" s="19" t="s">
        <v>176</v>
      </c>
      <c r="B133" s="44" t="s">
        <v>177</v>
      </c>
      <c r="C133" s="20"/>
      <c r="D133" s="20"/>
    </row>
    <row r="134" spans="1:4" ht="16.5" thickBot="1">
      <c r="A134" s="21"/>
      <c r="B134" s="45" t="s">
        <v>154</v>
      </c>
      <c r="C134" s="22">
        <f>C94+C17+C132</f>
        <v>9222703.9</v>
      </c>
      <c r="D134" s="22">
        <f>D94+D17+D132</f>
        <v>9285320</v>
      </c>
    </row>
    <row r="135" spans="1:4" ht="48" thickBot="1">
      <c r="A135" s="21"/>
      <c r="B135" s="45" t="s">
        <v>184</v>
      </c>
      <c r="C135" s="22">
        <f>C134-C94-C20</f>
        <v>3073879</v>
      </c>
      <c r="D135" s="22">
        <f>D134-D94-D20</f>
        <v>3138427</v>
      </c>
    </row>
  </sheetData>
  <mergeCells count="12">
    <mergeCell ref="A12:B12"/>
    <mergeCell ref="A13:B13"/>
    <mergeCell ref="A11:B11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rintOptions horizontalCentered="1"/>
  <pageMargins left="0.6299212598425197" right="0.1968503937007874" top="0.3937007874015748" bottom="0.15748031496062992" header="0.1968503937007874" footer="0.2362204724409449"/>
  <pageSetup firstPageNumber="9" useFirstPageNumber="1" fitToHeight="0" horizontalDpi="600" verticalDpi="600" orientation="portrait" paperSize="9" scale="80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2019-11-13T08:47:19Z</cp:lastPrinted>
  <dcterms:created xsi:type="dcterms:W3CDTF">1999-02-24T08:03:27Z</dcterms:created>
  <dcterms:modified xsi:type="dcterms:W3CDTF">2019-11-13T08:48:24Z</dcterms:modified>
  <cp:category/>
  <cp:version/>
  <cp:contentType/>
  <cp:contentStatus/>
</cp:coreProperties>
</file>