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0050" yWindow="105" windowWidth="10080" windowHeight="9000" tabRatio="602" activeTab="0"/>
  </bookViews>
  <sheets>
    <sheet name="п.1 доходы 2020" sheetId="27" r:id="rId1"/>
    <sheet name="Лист2" sheetId="23" r:id="rId2"/>
  </sheets>
  <definedNames>
    <definedName name="_xlnm.Print_Titles" localSheetId="0">'п.1 доходы 2020'!$14:$16</definedName>
  </definedNames>
  <calcPr calcId="125725"/>
</workbook>
</file>

<file path=xl/sharedStrings.xml><?xml version="1.0" encoding="utf-8"?>
<sst xmlns="http://schemas.openxmlformats.org/spreadsheetml/2006/main" count="258" uniqueCount="247">
  <si>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</si>
  <si>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</si>
  <si>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</si>
  <si>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</si>
  <si>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</si>
  <si>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</si>
  <si>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</si>
  <si>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</si>
  <si>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</si>
  <si>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</si>
  <si>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 xml:space="preserve">000 1 11 05012 04 0002 120 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</si>
  <si>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</si>
  <si>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</si>
  <si>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</si>
  <si>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</si>
  <si>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</si>
  <si>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</si>
  <si>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</si>
  <si>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</si>
  <si>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</si>
  <si>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</si>
  <si>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</si>
  <si>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</si>
  <si>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 xml:space="preserve">000 1 16 25000 00 0000 140 </t>
  </si>
  <si>
    <t>НАИМЕНОВАНИЕ  ПОКАЗАТЕЛЕЙ</t>
  </si>
  <si>
    <t>2</t>
  </si>
  <si>
    <t xml:space="preserve">бюджета муниципального образования "Город Астрахань" </t>
  </si>
  <si>
    <t xml:space="preserve">Доходы 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</si>
  <si>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</si>
  <si>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</si>
  <si>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</si>
  <si>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</si>
  <si>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</si>
  <si>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</si>
  <si>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</si>
  <si>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</si>
  <si>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</si>
  <si>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</si>
  <si>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</si>
  <si>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</si>
  <si>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</si>
  <si>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</si>
  <si>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</si>
  <si>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</si>
  <si>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</si>
  <si>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</si>
  <si>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</si>
  <si>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</si>
  <si>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</si>
  <si>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</si>
  <si>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</si>
  <si>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</si>
  <si>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</si>
  <si>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</si>
  <si>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</si>
  <si>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</si>
  <si>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</si>
  <si>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</si>
  <si>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</si>
  <si>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</si>
  <si>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</si>
  <si>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</si>
  <si>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</si>
  <si>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</si>
  <si>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</si>
  <si>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</si>
  <si>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</si>
  <si>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</si>
  <si>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</si>
  <si>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</si>
  <si>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</si>
  <si>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</si>
  <si>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000 1 11 09044 04 0002 120</t>
  </si>
  <si>
    <t>Платежи на установку и эксплуатацию рекламной конструкции</t>
  </si>
  <si>
    <t>000 1 11 09044 04 0004 120</t>
  </si>
  <si>
    <t>Плата за наем муниципального жилого фонда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</si>
  <si>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</si>
  <si>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</si>
  <si>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</si>
  <si>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</si>
  <si>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</si>
  <si>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</si>
  <si>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</si>
  <si>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</si>
  <si>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</si>
  <si>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</si>
  <si>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</si>
  <si>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</si>
  <si>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</si>
  <si>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</si>
  <si>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</si>
  <si>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</si>
  <si>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</si>
  <si>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</si>
  <si>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</si>
  <si>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</si>
  <si>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</si>
  <si>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</si>
  <si>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</si>
  <si>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</si>
  <si>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</si>
  <si>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</si>
  <si>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</si>
  <si>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</si>
  <si>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</si>
  <si>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</si>
  <si>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</si>
  <si>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</si>
  <si>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</si>
  <si>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</si>
  <si>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</si>
  <si>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</si>
  <si>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</si>
  <si>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</si>
  <si>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</si>
  <si>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</si>
  <si>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</si>
  <si>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</si>
  <si>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</si>
  <si>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000 1 03 02240 01 0000 110</t>
  </si>
  <si>
    <t>Доходы от уплаты акцизов на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</si>
  <si>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</si>
  <si>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</si>
  <si>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</si>
  <si>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</si>
  <si>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</si>
  <si>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</si>
  <si>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</si>
  <si>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</si>
  <si>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</si>
  <si>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</si>
  <si>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</si>
  <si>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</si>
  <si>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</si>
  <si>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</si>
  <si>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Земельный налог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</si>
  <si>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</si>
  <si>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</si>
  <si>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</si>
  <si>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</si>
  <si>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</si>
  <si>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</si>
  <si>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</si>
  <si>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</si>
  <si>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</si>
  <si>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</si>
  <si>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</si>
  <si>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</si>
  <si>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</si>
  <si>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</si>
  <si>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субвенции</t>
  </si>
  <si>
    <t>Прочие субвенции бюджетам городских округов</t>
  </si>
  <si>
    <t>Иные межбюджетные трансферты</t>
  </si>
  <si>
    <t>Прочие межбюджетные трансферты, передаваемые бюджетам городских округов</t>
  </si>
  <si>
    <t>ВСЕГО  ДОХОДОВ БЮДЖЕТА</t>
  </si>
  <si>
    <t>тыс.руб.</t>
  </si>
  <si>
    <t>к решению Городской Думы</t>
  </si>
  <si>
    <t>муниципального образования</t>
  </si>
  <si>
    <t>"Город Астрахань"</t>
  </si>
  <si>
    <t>Приложение № 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</si>
  <si>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</si>
  <si>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ИСПОЛЬЗОВАНИЯ ИМУЩЕСТВА, НАХОДЯЩЕГОСЯ В ГОСУДАРСТВЕННОЙ И МУНИЦИПАЛЬНОЙ СОБСТВЕННОСТИ  </t>
  </si>
  <si>
    <t>000 1 11 05034 04 0003 120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</si>
  <si>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субаренду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 бюджетных и автономных учреждений)  </t>
  </si>
  <si>
    <t>000 1 17 05040 04 0004 180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</si>
  <si>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</si>
  <si>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 xml:space="preserve">Субсидии бюджетам бюджетной системы Российской Федерации (межбюджетные субсидии) </t>
  </si>
  <si>
    <t xml:space="preserve">Субвенции бюджетам бюджетной системы Российской Федерации 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</si>
  <si>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</si>
  <si>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</si>
  <si>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707 2 02 35120 04 0000 151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</si>
  <si>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</si>
  <si>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Дотации бюджетам бюджетной системы Российской Федерации </t>
  </si>
  <si>
    <t>Иные межбюджетные трансферты из бюджета Астраханской области муниципальным образованиям Астраханской области на финансовое обеспечение дорожной деятельности</t>
  </si>
  <si>
    <t xml:space="preserve">737 2 02 49999 04 0000 151 </t>
  </si>
  <si>
    <t>000 2 19 00000 00 0000 000</t>
  </si>
  <si>
    <t>Возврат остатков субсидий, субвенций и иных межбюджетных трансфертов, имеющих целевое значение, прошлых лет</t>
  </si>
  <si>
    <t>000 219 60010 04 0000 151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</si>
  <si>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</si>
  <si>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Иные межбюджетные трансферты из бюджета Астраханской области муниципальным образованиям Астраханской области на развитие дорожного хозяйства</t>
  </si>
  <si>
    <t xml:space="preserve">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</si>
  <si>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</si>
  <si>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</si>
  <si>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</si>
  <si>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r>
      <t xml:space="preserve">Доходы от сдачи </t>
    </r>
    <r>
      <rPr>
        <b/>
        <sz val="12"/>
        <rFont val="Times New Roman"/>
        <family val="1"/>
      </rPr>
      <t xml:space="preserve">в аренду </t>
    </r>
    <r>
      <rPr>
        <sz val="12"/>
        <rFont val="Times New Roman"/>
        <family val="1"/>
      </rPr>
      <t>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  </r>
  </si>
  <si>
    <r>
      <t xml:space="preserve">Средства от </t>
    </r>
    <r>
      <rPr>
        <b/>
        <sz val="12"/>
        <rFont val="Times New Roman"/>
        <family val="1"/>
      </rPr>
      <t>продажи права н</t>
    </r>
    <r>
      <rPr>
        <sz val="12"/>
        <rFont val="Times New Roman"/>
        <family val="1"/>
      </rPr>
      <t>а заключение договоров аренды объектов нежилого муниципального фонда</t>
    </r>
  </si>
  <si>
    <r>
      <t xml:space="preserve">ВСЕГО  ДОХОДОВ БЮДЖЕТА </t>
    </r>
    <r>
      <rPr>
        <sz val="12"/>
        <rFont val="Times New Roman"/>
        <family val="1"/>
      </rPr>
      <t xml:space="preserve">без учета безвозмездных поступлений и НДФЛ по дополнительным нормативам отчислений </t>
    </r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</si>
  <si>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</si>
  <si>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</si>
  <si>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округов на реализацию мероприятий по содействию  созданию в субъектах Российской Федерации новых мест  в образовательных организациях </t>
  </si>
  <si>
    <t>000 2 02 10000 00 0000 150</t>
  </si>
  <si>
    <t>000 2 02 15001 00 0000 150</t>
  </si>
  <si>
    <t>707 2 02 15001 04 0000 150</t>
  </si>
  <si>
    <t>000 2 02 20000 00 0000 150</t>
  </si>
  <si>
    <t>737 202 25520 04 0000 150</t>
  </si>
  <si>
    <t>000 2 02 29999 00 0000 150</t>
  </si>
  <si>
    <t>000 2 02 29999 04 0000 150</t>
  </si>
  <si>
    <t>737 2 02 29999 04 0000 150</t>
  </si>
  <si>
    <t>000 2 02 30000 00 0000 150</t>
  </si>
  <si>
    <t>741 2 02 30029 04 0000 150</t>
  </si>
  <si>
    <t>000 2 02 39999 00 0000 150</t>
  </si>
  <si>
    <t>000 2 02 39999 04 0000 150</t>
  </si>
  <si>
    <t>741 2 02 39999 04 0000 150</t>
  </si>
  <si>
    <t>707 2 02 39999 04 0000 150</t>
  </si>
  <si>
    <t>738 2 02 39999 04 0000 150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</si>
  <si>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</si>
  <si>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</si>
  <si>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000 108 07173 01 0000 110</t>
  </si>
  <si>
    <t>000 1 05 04000 02 0000 110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</si>
  <si>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</si>
  <si>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000 1 14 02000 00 0000 410</t>
  </si>
  <si>
    <t>741 2 02 29999 04 0000 150</t>
  </si>
  <si>
    <t>Субсидии бюджетам городских округов на сокращение доли загрязненных сточных вод</t>
  </si>
  <si>
    <t>737 202 25013 04 0000 150</t>
  </si>
  <si>
    <t>Субвенции муниципальным образованиям Астраханской области на содержание административных комиссий  по непрограммному направлению расходов "Управление делами Губернатора Астраханской области (агенство Астраханской области) в рамках непрограммного направления деятельности "Реализация функций органов государственной власти Астраханской области"</t>
  </si>
  <si>
    <t>Субвенции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</si>
  <si>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</si>
  <si>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</si>
  <si>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000 2 02 49999 04 0000 150</t>
  </si>
  <si>
    <t>000 2 02 40000 00 0000 150</t>
  </si>
  <si>
    <t>738 2 02 25555 04 0000 150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</si>
  <si>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«Развитие дорожного хозяйства Астраханской области» (за счет средств областного бюджета)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</si>
  <si>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</si>
  <si>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"Реализация образования Астраханской области" государственной программы "Развитие образования Астраханской области"</t>
  </si>
  <si>
    <t xml:space="preserve">Субвенция 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</t>
  </si>
  <si>
    <t>737 2 02 45393 04 0000 150</t>
  </si>
  <si>
    <t xml:space="preserve"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
 (за счет средств федерального бюджета)
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</si>
  <si>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
 (за счет средств областного бюджета)</t>
  </si>
  <si>
    <t xml:space="preserve">2020 год </t>
  </si>
  <si>
    <t xml:space="preserve">Субсидии бюджетам городских округов на строительство и реконструкцию (модернизацию) объектов питьевого водоснабжения
</t>
  </si>
  <si>
    <t>Субсидии бюджетам городских округов на строительство и реконструкцию (модернизацию) объектов питьевого водоснабжения</t>
  </si>
  <si>
    <t xml:space="preserve"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
</t>
  </si>
  <si>
    <t>Субсидии из бюджета Астраханской области муниципальным образованиям Астраханской области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"Создание для всех категорий и групп населения условий для занятий физической культурой и спортом, массовым спортом, в том числе повышения уровня обеспеченности населения объектами спорта, а также подготовка спортивного резерва (Астраханская область)" в рамках национального проекта "Демография" государственной программы "Развитие физической культуры и спорта в Астраханской области"</t>
  </si>
  <si>
    <t xml:space="preserve">Субсидии бюджетам городских округов на реализацию программ формирования современной городской среды
</t>
  </si>
  <si>
    <t>Субсидии муниципальным образованиям Астраханской области на возмещение затрат на ремонт общеобразовательных организаций в рамках подпрограммы "Психофизическая безопасность детей и молодежи" государственной программы "Развитие образования Астраханской области"</t>
  </si>
  <si>
    <t>на 2020 год</t>
  </si>
  <si>
    <t>"О бюджете муниципального</t>
  </si>
  <si>
    <t>образования "Город Астрахань"</t>
  </si>
  <si>
    <t xml:space="preserve">на 2020 год и на плановый </t>
  </si>
  <si>
    <t>период 2021 и 2022 годов"</t>
  </si>
  <si>
    <t xml:space="preserve"> от    .12.2019 г.   №    .</t>
  </si>
  <si>
    <t>738 2 02 25242 04 0000 150</t>
  </si>
  <si>
    <t>737 2 02 25243 04 0000 150</t>
  </si>
  <si>
    <t>737 2 02 20299 04 0000 150</t>
  </si>
  <si>
    <t>000 2 02 30029 00 0000 150</t>
  </si>
  <si>
    <t xml:space="preserve">737 2 02 20302 04 0000 150 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</si>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</sst>
</file>

<file path=xl/styles.xml><?xml version="1.0" encoding="utf-8"?>
<styleSheet xmlns="http://schemas.openxmlformats.org/spreadsheetml/2006/main">
  <numFmts count="5">
    <numFmt numFmtId="42" formatCode="_-* #,##0&quot;р.&quot;_-;\-* #,##0&quot;р.&quot;_-;_-* &quot;-&quot;&quot;р.&quot;_-;_-@_-"/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"/>
  </numFmts>
  <fonts count="13">
    <font>
      <sz val="10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rgb="FF000000"/>
      <name val="Arial Cyr"/>
      <family val="2"/>
    </font>
    <font>
      <i/>
      <sz val="12"/>
      <name val="Times New Roman"/>
      <family val="1"/>
    </font>
    <font>
      <sz val="12"/>
      <color rgb="FFFF000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2" fontId="6" fillId="0" borderId="0" applyFont="0" applyFill="0" applyBorder="0" applyAlignment="0" applyProtection="0"/>
    <xf numFmtId="0" fontId="6" fillId="0" borderId="0">
      <alignment vertical="top" wrapText="1"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9" fontId="10" fillId="0" borderId="2">
      <alignment horizontal="center" vertical="top" shrinkToFit="1"/>
      <protection/>
    </xf>
    <xf numFmtId="0" fontId="10" fillId="0" borderId="2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/>
    <xf numFmtId="49" fontId="3" fillId="0" borderId="0" xfId="0" applyNumberFormat="1" applyFont="1" applyFill="1" applyBorder="1"/>
    <xf numFmtId="49" fontId="2" fillId="0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3" fillId="0" borderId="0" xfId="0" applyFont="1" applyFill="1"/>
    <xf numFmtId="165" fontId="3" fillId="0" borderId="0" xfId="0" applyNumberFormat="1" applyFont="1" applyFill="1" applyAlignment="1">
      <alignment horizontal="center"/>
    </xf>
    <xf numFmtId="0" fontId="7" fillId="0" borderId="0" xfId="0" applyFont="1" applyFill="1"/>
    <xf numFmtId="0" fontId="3" fillId="0" borderId="0" xfId="0" applyFont="1" applyFill="1" applyAlignment="1">
      <alignment horizontal="right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 quotePrefix="1">
      <alignment horizontal="center" vertical="center"/>
    </xf>
    <xf numFmtId="0" fontId="3" fillId="0" borderId="6" xfId="0" applyFont="1" applyFill="1" applyBorder="1" applyAlignment="1" quotePrefix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165" fontId="2" fillId="0" borderId="7" xfId="61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165" fontId="2" fillId="0" borderId="8" xfId="61" applyNumberFormat="1" applyFont="1" applyFill="1" applyBorder="1" applyAlignment="1">
      <alignment horizontal="center"/>
    </xf>
    <xf numFmtId="165" fontId="11" fillId="0" borderId="8" xfId="61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 wrapText="1"/>
    </xf>
    <xf numFmtId="165" fontId="3" fillId="0" borderId="9" xfId="61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165" fontId="3" fillId="0" borderId="5" xfId="61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/>
    </xf>
    <xf numFmtId="165" fontId="2" fillId="0" borderId="3" xfId="61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left" vertical="center" wrapText="1"/>
    </xf>
    <xf numFmtId="0" fontId="3" fillId="0" borderId="8" xfId="31" applyFont="1" applyFill="1" applyBorder="1" applyAlignment="1">
      <alignment horizontal="left" vertical="center" wrapText="1"/>
      <protection/>
    </xf>
    <xf numFmtId="49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center" wrapText="1"/>
    </xf>
    <xf numFmtId="165" fontId="3" fillId="0" borderId="8" xfId="61" applyNumberFormat="1" applyFont="1" applyFill="1" applyBorder="1" applyAlignment="1">
      <alignment horizontal="center"/>
    </xf>
    <xf numFmtId="0" fontId="1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Alignment="1">
      <alignment/>
    </xf>
    <xf numFmtId="0" fontId="3" fillId="0" borderId="0" xfId="0" applyFont="1" applyFill="1" applyAlignment="1">
      <alignment horizontal="right" vertical="center"/>
    </xf>
    <xf numFmtId="164" fontId="2" fillId="0" borderId="7" xfId="0" applyNumberFormat="1" applyFont="1" applyFill="1" applyBorder="1" applyAlignment="1">
      <alignment horizontal="left" vertical="center" wrapText="1"/>
    </xf>
    <xf numFmtId="164" fontId="2" fillId="0" borderId="8" xfId="0" applyNumberFormat="1" applyFont="1" applyFill="1" applyBorder="1" applyAlignment="1">
      <alignment horizontal="left" vertical="center" wrapText="1"/>
    </xf>
    <xf numFmtId="164" fontId="11" fillId="0" borderId="8" xfId="0" applyNumberFormat="1" applyFont="1" applyFill="1" applyBorder="1" applyAlignment="1">
      <alignment horizontal="left" vertical="center" wrapText="1"/>
    </xf>
    <xf numFmtId="164" fontId="3" fillId="0" borderId="8" xfId="0" applyNumberFormat="1" applyFont="1" applyFill="1" applyBorder="1" applyAlignment="1">
      <alignment horizontal="justify" vertical="center" wrapText="1"/>
    </xf>
    <xf numFmtId="164" fontId="2" fillId="0" borderId="8" xfId="0" applyNumberFormat="1" applyFont="1" applyFill="1" applyBorder="1" applyAlignment="1">
      <alignment horizontal="justify" vertical="center" wrapText="1"/>
    </xf>
    <xf numFmtId="164" fontId="3" fillId="0" borderId="8" xfId="0" applyNumberFormat="1" applyFont="1" applyFill="1" applyBorder="1" applyAlignment="1">
      <alignment horizontal="left" vertical="center" wrapText="1"/>
    </xf>
    <xf numFmtId="164" fontId="3" fillId="0" borderId="8" xfId="0" applyNumberFormat="1" applyFont="1" applyFill="1" applyBorder="1" applyAlignment="1">
      <alignment vertical="center" wrapText="1"/>
    </xf>
    <xf numFmtId="164" fontId="3" fillId="0" borderId="8" xfId="0" applyNumberFormat="1" applyFont="1" applyFill="1" applyBorder="1" applyAlignment="1" quotePrefix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2 2" xfId="21"/>
    <cellStyle name="20% - Акцент3 2" xfId="22"/>
    <cellStyle name="20% - Акцент4 2" xfId="23"/>
    <cellStyle name="40% - Акцент3 2" xfId="24"/>
    <cellStyle name="60% - Акцент3 2" xfId="25"/>
    <cellStyle name="60% - Акцент4 2" xfId="26"/>
    <cellStyle name="60% - Акцент6 2" xfId="27"/>
    <cellStyle name="Денежный [0] 2" xfId="28"/>
    <cellStyle name="Обычный 2" xfId="29"/>
    <cellStyle name="Обычный 3" xfId="30"/>
    <cellStyle name="Обычный_п.1 доходы 2016-2017" xfId="31"/>
    <cellStyle name="Примечание 2" xfId="32"/>
    <cellStyle name="Примечание 2 2" xfId="33"/>
    <cellStyle name="Примечание 2 2 10" xfId="34"/>
    <cellStyle name="Примечание 2 2 11" xfId="35"/>
    <cellStyle name="Примечание 2 2 12" xfId="36"/>
    <cellStyle name="Примечание 2 2 13" xfId="37"/>
    <cellStyle name="Примечание 2 2 2" xfId="38"/>
    <cellStyle name="Примечание 2 2 3" xfId="39"/>
    <cellStyle name="Примечание 2 2 4" xfId="40"/>
    <cellStyle name="Примечание 2 2 5" xfId="41"/>
    <cellStyle name="Примечание 2 2 6" xfId="42"/>
    <cellStyle name="Примечание 2 2 7" xfId="43"/>
    <cellStyle name="Примечание 2 2 8" xfId="44"/>
    <cellStyle name="Примечание 2 2 9" xfId="45"/>
    <cellStyle name="Примечание 3" xfId="46"/>
    <cellStyle name="Примечание 3 10" xfId="47"/>
    <cellStyle name="Примечание 3 11" xfId="48"/>
    <cellStyle name="Примечание 3 12" xfId="49"/>
    <cellStyle name="Примечание 3 13" xfId="50"/>
    <cellStyle name="Примечание 3 2" xfId="51"/>
    <cellStyle name="Примечание 3 3" xfId="52"/>
    <cellStyle name="Примечание 3 4" xfId="53"/>
    <cellStyle name="Примечание 3 5" xfId="54"/>
    <cellStyle name="Примечание 3 6" xfId="55"/>
    <cellStyle name="Примечание 3 7" xfId="56"/>
    <cellStyle name="Примечание 3 8" xfId="57"/>
    <cellStyle name="Примечание 3 9" xfId="58"/>
    <cellStyle name="Процентный 2" xfId="59"/>
    <cellStyle name="Процентный 3" xfId="60"/>
    <cellStyle name="Финансовый" xfId="61"/>
    <cellStyle name="Финансовый [0] 2" xfId="62"/>
    <cellStyle name="xl29" xfId="63"/>
    <cellStyle name="xl39" xfId="64"/>
    <cellStyle name="Обычный 3 2" xfId="65"/>
    <cellStyle name="Обычный 3 3" xfId="66"/>
    <cellStyle name="Процентный 3 2" xfId="67"/>
    <cellStyle name="Процентный 3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37"/>
  <sheetViews>
    <sheetView tabSelected="1" zoomScale="90" zoomScaleNormal="90" zoomScaleSheetLayoutView="100" zoomScalePageLayoutView="90" workbookViewId="0" topLeftCell="A1">
      <selection activeCell="B105" sqref="B105"/>
    </sheetView>
  </sheetViews>
  <sheetFormatPr defaultColWidth="9.00390625" defaultRowHeight="12.75"/>
  <cols>
    <col min="1" max="1" width="28.125" style="4" customWidth="1"/>
    <col min="2" max="2" width="62.375" style="2" customWidth="1"/>
    <col min="3" max="3" width="14.875" style="8" customWidth="1"/>
    <col min="4" max="16384" width="9.125" style="7" customWidth="1"/>
  </cols>
  <sheetData>
    <row r="1" spans="1:10" ht="12.75">
      <c r="A1" s="55" t="s">
        <v>159</v>
      </c>
      <c r="B1" s="55"/>
      <c r="C1" s="55"/>
      <c r="D1" s="36"/>
      <c r="E1" s="36"/>
      <c r="F1" s="36"/>
      <c r="G1" s="36"/>
      <c r="H1" s="36"/>
      <c r="I1" s="36"/>
      <c r="J1" s="36"/>
    </row>
    <row r="2" spans="1:10" ht="12.75">
      <c r="A2" s="55" t="s">
        <v>156</v>
      </c>
      <c r="B2" s="55"/>
      <c r="C2" s="55"/>
      <c r="D2" s="36"/>
      <c r="E2" s="36"/>
      <c r="F2" s="36"/>
      <c r="G2" s="36"/>
      <c r="H2" s="36"/>
      <c r="I2" s="36"/>
      <c r="J2" s="36"/>
    </row>
    <row r="3" spans="1:10" ht="12.75">
      <c r="A3" s="55" t="s">
        <v>157</v>
      </c>
      <c r="B3" s="55"/>
      <c r="C3" s="55"/>
      <c r="D3" s="36"/>
      <c r="E3" s="36"/>
      <c r="F3" s="36"/>
      <c r="G3" s="36"/>
      <c r="H3" s="36"/>
      <c r="I3" s="36"/>
      <c r="J3" s="36"/>
    </row>
    <row r="4" spans="1:10" ht="12.75">
      <c r="A4" s="55" t="s">
        <v>158</v>
      </c>
      <c r="B4" s="55"/>
      <c r="C4" s="55"/>
      <c r="D4" s="36"/>
      <c r="E4" s="36"/>
      <c r="F4" s="36"/>
      <c r="G4" s="36"/>
      <c r="H4" s="36"/>
      <c r="I4" s="36"/>
      <c r="J4" s="36"/>
    </row>
    <row r="5" spans="1:10" ht="12.75">
      <c r="A5" s="55" t="s">
        <v>236</v>
      </c>
      <c r="B5" s="55"/>
      <c r="C5" s="55"/>
      <c r="D5" s="36"/>
      <c r="E5" s="36"/>
      <c r="F5" s="36"/>
      <c r="G5" s="36"/>
      <c r="H5" s="36"/>
      <c r="I5" s="36"/>
      <c r="J5" s="36"/>
    </row>
    <row r="6" spans="1:10" ht="12.75">
      <c r="A6" s="55" t="s">
        <v>237</v>
      </c>
      <c r="B6" s="55"/>
      <c r="C6" s="55"/>
      <c r="D6" s="36"/>
      <c r="E6" s="36"/>
      <c r="F6" s="36"/>
      <c r="G6" s="36"/>
      <c r="H6" s="36"/>
      <c r="I6" s="36"/>
      <c r="J6" s="36"/>
    </row>
    <row r="7" spans="1:10" ht="12.75">
      <c r="A7" s="55" t="s">
        <v>238</v>
      </c>
      <c r="B7" s="55"/>
      <c r="C7" s="55"/>
      <c r="D7" s="38"/>
      <c r="E7" s="38"/>
      <c r="F7" s="38"/>
      <c r="G7" s="38"/>
      <c r="H7" s="38"/>
      <c r="I7" s="38"/>
      <c r="J7" s="38"/>
    </row>
    <row r="8" spans="1:10" ht="12.75">
      <c r="A8" s="55" t="s">
        <v>239</v>
      </c>
      <c r="B8" s="55"/>
      <c r="C8" s="55"/>
      <c r="D8" s="38"/>
      <c r="E8" s="38"/>
      <c r="F8" s="38"/>
      <c r="G8" s="38"/>
      <c r="H8" s="38"/>
      <c r="I8" s="38"/>
      <c r="J8" s="38"/>
    </row>
    <row r="9" spans="1:10" ht="12.75">
      <c r="A9" s="57" t="s">
        <v>240</v>
      </c>
      <c r="B9" s="57"/>
      <c r="C9" s="57"/>
      <c r="D9" s="35"/>
      <c r="E9" s="35"/>
      <c r="F9" s="35"/>
      <c r="G9" s="35"/>
      <c r="H9" s="35"/>
      <c r="I9" s="35"/>
      <c r="J9" s="35"/>
    </row>
    <row r="10" spans="1:10" s="34" customFormat="1" ht="12.75">
      <c r="A10" s="37"/>
      <c r="B10" s="39"/>
      <c r="C10" s="37"/>
      <c r="D10" s="35"/>
      <c r="E10" s="35"/>
      <c r="F10" s="35"/>
      <c r="G10" s="35"/>
      <c r="H10" s="35"/>
      <c r="I10" s="35"/>
      <c r="J10" s="35"/>
    </row>
    <row r="11" spans="1:2" s="9" customFormat="1" ht="18.75">
      <c r="A11" s="56" t="s">
        <v>27</v>
      </c>
      <c r="B11" s="56"/>
    </row>
    <row r="12" spans="1:2" s="9" customFormat="1" ht="18.75">
      <c r="A12" s="56" t="s">
        <v>26</v>
      </c>
      <c r="B12" s="56"/>
    </row>
    <row r="13" spans="1:2" s="9" customFormat="1" ht="18.75">
      <c r="A13" s="56" t="s">
        <v>235</v>
      </c>
      <c r="B13" s="56"/>
    </row>
    <row r="14" spans="1:3" ht="16.5" thickBot="1">
      <c r="A14" s="5"/>
      <c r="B14" s="1"/>
      <c r="C14" s="10" t="s">
        <v>155</v>
      </c>
    </row>
    <row r="15" spans="1:3" ht="32.25" thickBot="1">
      <c r="A15" s="11" t="s">
        <v>28</v>
      </c>
      <c r="B15" s="12" t="s">
        <v>24</v>
      </c>
      <c r="C15" s="13" t="s">
        <v>228</v>
      </c>
    </row>
    <row r="16" spans="1:3" s="6" customFormat="1" ht="16.5" thickBot="1">
      <c r="A16" s="14">
        <v>1</v>
      </c>
      <c r="B16" s="15" t="s">
        <v>25</v>
      </c>
      <c r="C16" s="16">
        <v>3</v>
      </c>
    </row>
    <row r="17" spans="1:3" ht="12.75">
      <c r="A17" s="17" t="s">
        <v>29</v>
      </c>
      <c r="B17" s="40" t="s">
        <v>30</v>
      </c>
      <c r="C17" s="18">
        <f>C18+C31+C47+C53+C72+C78+C81+C88+C39+C25+C91</f>
        <v>4412362</v>
      </c>
    </row>
    <row r="18" spans="1:3" ht="12.75">
      <c r="A18" s="19" t="s">
        <v>31</v>
      </c>
      <c r="B18" s="41" t="s">
        <v>32</v>
      </c>
      <c r="C18" s="20">
        <f>C19</f>
        <v>2501684</v>
      </c>
    </row>
    <row r="19" spans="1:3" ht="12.75">
      <c r="A19" s="19" t="s">
        <v>33</v>
      </c>
      <c r="B19" s="41" t="s">
        <v>136</v>
      </c>
      <c r="C19" s="20">
        <f>C21+C22+C23+C24</f>
        <v>2501684</v>
      </c>
    </row>
    <row r="20" spans="1:3" ht="19.5" customHeight="1">
      <c r="A20" s="19"/>
      <c r="B20" s="42" t="s">
        <v>34</v>
      </c>
      <c r="C20" s="21">
        <v>1250842</v>
      </c>
    </row>
    <row r="21" spans="1:3" ht="81.75" customHeight="1">
      <c r="A21" s="30" t="s">
        <v>35</v>
      </c>
      <c r="B21" s="43" t="s">
        <v>99</v>
      </c>
      <c r="C21" s="32">
        <v>2379101</v>
      </c>
    </row>
    <row r="22" spans="1:3" ht="117" customHeight="1">
      <c r="A22" s="30" t="s">
        <v>36</v>
      </c>
      <c r="B22" s="43" t="s">
        <v>0</v>
      </c>
      <c r="C22" s="32">
        <v>30021</v>
      </c>
    </row>
    <row r="23" spans="1:3" ht="48" customHeight="1">
      <c r="A23" s="30" t="s">
        <v>37</v>
      </c>
      <c r="B23" s="43" t="s">
        <v>1</v>
      </c>
      <c r="C23" s="32">
        <v>25017</v>
      </c>
    </row>
    <row r="24" spans="1:3" ht="96.75" customHeight="1">
      <c r="A24" s="30" t="s">
        <v>110</v>
      </c>
      <c r="B24" s="43" t="s">
        <v>160</v>
      </c>
      <c r="C24" s="32">
        <v>67545</v>
      </c>
    </row>
    <row r="25" spans="1:3" ht="32.25" customHeight="1">
      <c r="A25" s="19" t="s">
        <v>100</v>
      </c>
      <c r="B25" s="44" t="s">
        <v>137</v>
      </c>
      <c r="C25" s="20">
        <f>C26</f>
        <v>43914</v>
      </c>
    </row>
    <row r="26" spans="1:3" ht="36.75" customHeight="1">
      <c r="A26" s="30" t="s">
        <v>101</v>
      </c>
      <c r="B26" s="43" t="s">
        <v>102</v>
      </c>
      <c r="C26" s="32">
        <f>SUM(C27+C29+C28+C30)</f>
        <v>43914</v>
      </c>
    </row>
    <row r="27" spans="1:3" ht="82.5" customHeight="1">
      <c r="A27" s="30" t="s">
        <v>111</v>
      </c>
      <c r="B27" s="43" t="s">
        <v>124</v>
      </c>
      <c r="C27" s="32">
        <v>11637</v>
      </c>
    </row>
    <row r="28" spans="1:3" ht="96.75" customHeight="1">
      <c r="A28" s="30" t="s">
        <v>119</v>
      </c>
      <c r="B28" s="43" t="s">
        <v>120</v>
      </c>
      <c r="C28" s="32">
        <v>307</v>
      </c>
    </row>
    <row r="29" spans="1:3" ht="78" customHeight="1">
      <c r="A29" s="30" t="s">
        <v>112</v>
      </c>
      <c r="B29" s="43" t="s">
        <v>123</v>
      </c>
      <c r="C29" s="32">
        <v>31267</v>
      </c>
    </row>
    <row r="30" spans="1:3" ht="83.25" customHeight="1">
      <c r="A30" s="30" t="s">
        <v>121</v>
      </c>
      <c r="B30" s="43" t="s">
        <v>122</v>
      </c>
      <c r="C30" s="32">
        <v>703</v>
      </c>
    </row>
    <row r="31" spans="1:3" ht="12.75">
      <c r="A31" s="19" t="s">
        <v>38</v>
      </c>
      <c r="B31" s="41" t="s">
        <v>138</v>
      </c>
      <c r="C31" s="20">
        <f>SUM(C32+C36+C37+C38)</f>
        <v>874387</v>
      </c>
    </row>
    <row r="32" spans="1:3" ht="31.5">
      <c r="A32" s="19" t="s">
        <v>104</v>
      </c>
      <c r="B32" s="41" t="s">
        <v>103</v>
      </c>
      <c r="C32" s="20">
        <f>C33+C34+C35</f>
        <v>569755</v>
      </c>
    </row>
    <row r="33" spans="1:3" ht="31.5">
      <c r="A33" s="30" t="s">
        <v>107</v>
      </c>
      <c r="B33" s="45" t="s">
        <v>105</v>
      </c>
      <c r="C33" s="32">
        <v>397973</v>
      </c>
    </row>
    <row r="34" spans="1:3" ht="64.5" customHeight="1">
      <c r="A34" s="30" t="s">
        <v>108</v>
      </c>
      <c r="B34" s="45" t="s">
        <v>209</v>
      </c>
      <c r="C34" s="32">
        <v>171782</v>
      </c>
    </row>
    <row r="35" spans="1:3" ht="31.5" hidden="1">
      <c r="A35" s="30" t="s">
        <v>109</v>
      </c>
      <c r="B35" s="45" t="s">
        <v>106</v>
      </c>
      <c r="C35" s="32">
        <v>0</v>
      </c>
    </row>
    <row r="36" spans="1:3" ht="31.5">
      <c r="A36" s="19" t="s">
        <v>39</v>
      </c>
      <c r="B36" s="41" t="s">
        <v>40</v>
      </c>
      <c r="C36" s="20">
        <v>274546</v>
      </c>
    </row>
    <row r="37" spans="1:3" ht="12.75">
      <c r="A37" s="19" t="s">
        <v>41</v>
      </c>
      <c r="B37" s="41" t="s">
        <v>42</v>
      </c>
      <c r="C37" s="20">
        <v>5886</v>
      </c>
    </row>
    <row r="38" spans="1:3" ht="31.5">
      <c r="A38" s="19" t="s">
        <v>208</v>
      </c>
      <c r="B38" s="41" t="s">
        <v>125</v>
      </c>
      <c r="C38" s="20">
        <v>24200</v>
      </c>
    </row>
    <row r="39" spans="1:3" ht="12.75">
      <c r="A39" s="19" t="s">
        <v>43</v>
      </c>
      <c r="B39" s="41" t="s">
        <v>139</v>
      </c>
      <c r="C39" s="20">
        <f>C40+C42</f>
        <v>450360</v>
      </c>
    </row>
    <row r="40" spans="1:3" ht="12.75">
      <c r="A40" s="19" t="s">
        <v>44</v>
      </c>
      <c r="B40" s="41" t="s">
        <v>45</v>
      </c>
      <c r="C40" s="20">
        <f>C41</f>
        <v>204351</v>
      </c>
    </row>
    <row r="41" spans="1:3" ht="47.25">
      <c r="A41" s="30" t="s">
        <v>46</v>
      </c>
      <c r="B41" s="43" t="s">
        <v>2</v>
      </c>
      <c r="C41" s="32">
        <v>204351</v>
      </c>
    </row>
    <row r="42" spans="1:3" ht="12.75">
      <c r="A42" s="19" t="s">
        <v>47</v>
      </c>
      <c r="B42" s="41" t="s">
        <v>135</v>
      </c>
      <c r="C42" s="20">
        <f>C43+C45</f>
        <v>246009</v>
      </c>
    </row>
    <row r="43" spans="1:3" ht="12.75">
      <c r="A43" s="30" t="s">
        <v>128</v>
      </c>
      <c r="B43" s="46" t="s">
        <v>126</v>
      </c>
      <c r="C43" s="32">
        <f aca="true" t="shared" si="0" ref="C43">C44</f>
        <v>170590</v>
      </c>
    </row>
    <row r="44" spans="1:3" ht="34.5" customHeight="1">
      <c r="A44" s="30" t="s">
        <v>127</v>
      </c>
      <c r="B44" s="46" t="s">
        <v>129</v>
      </c>
      <c r="C44" s="32">
        <v>170590</v>
      </c>
    </row>
    <row r="45" spans="1:3" ht="12.75">
      <c r="A45" s="30" t="s">
        <v>130</v>
      </c>
      <c r="B45" s="46" t="s">
        <v>132</v>
      </c>
      <c r="C45" s="32">
        <f aca="true" t="shared" si="1" ref="C45">C46</f>
        <v>75419</v>
      </c>
    </row>
    <row r="46" spans="1:3" ht="34.5" customHeight="1">
      <c r="A46" s="22" t="s">
        <v>131</v>
      </c>
      <c r="B46" s="46" t="s">
        <v>133</v>
      </c>
      <c r="C46" s="32">
        <v>75419</v>
      </c>
    </row>
    <row r="47" spans="1:3" s="3" customFormat="1" ht="12.75">
      <c r="A47" s="19" t="s">
        <v>48</v>
      </c>
      <c r="B47" s="44" t="s">
        <v>49</v>
      </c>
      <c r="C47" s="20">
        <f>C48+C50</f>
        <v>103309</v>
      </c>
    </row>
    <row r="48" spans="1:3" s="3" customFormat="1" ht="37.5" customHeight="1">
      <c r="A48" s="30" t="s">
        <v>50</v>
      </c>
      <c r="B48" s="43" t="s">
        <v>3</v>
      </c>
      <c r="C48" s="32">
        <f>C49</f>
        <v>100834</v>
      </c>
    </row>
    <row r="49" spans="1:3" ht="51" customHeight="1">
      <c r="A49" s="30" t="s">
        <v>51</v>
      </c>
      <c r="B49" s="43" t="s">
        <v>52</v>
      </c>
      <c r="C49" s="32">
        <v>100834</v>
      </c>
    </row>
    <row r="50" spans="1:3" ht="35.25" customHeight="1">
      <c r="A50" s="30" t="s">
        <v>53</v>
      </c>
      <c r="B50" s="47" t="s">
        <v>54</v>
      </c>
      <c r="C50" s="32">
        <f>C51+C52</f>
        <v>2475</v>
      </c>
    </row>
    <row r="51" spans="1:3" ht="31.5">
      <c r="A51" s="30" t="s">
        <v>4</v>
      </c>
      <c r="B51" s="43" t="s">
        <v>55</v>
      </c>
      <c r="C51" s="32">
        <v>2355</v>
      </c>
    </row>
    <row r="52" spans="1:3" ht="93" customHeight="1">
      <c r="A52" s="30" t="s">
        <v>207</v>
      </c>
      <c r="B52" s="43" t="s">
        <v>134</v>
      </c>
      <c r="C52" s="32">
        <v>120</v>
      </c>
    </row>
    <row r="53" spans="1:3" s="3" customFormat="1" ht="48.75" customHeight="1">
      <c r="A53" s="19" t="s">
        <v>56</v>
      </c>
      <c r="B53" s="44" t="s">
        <v>161</v>
      </c>
      <c r="C53" s="20">
        <f>C54+C64+C67</f>
        <v>298739</v>
      </c>
    </row>
    <row r="54" spans="1:3" s="3" customFormat="1" ht="100.5" customHeight="1">
      <c r="A54" s="19" t="s">
        <v>57</v>
      </c>
      <c r="B54" s="44" t="s">
        <v>58</v>
      </c>
      <c r="C54" s="20">
        <f>C59+C55</f>
        <v>261413</v>
      </c>
    </row>
    <row r="55" spans="1:3" s="3" customFormat="1" ht="79.5" customHeight="1">
      <c r="A55" s="19" t="s">
        <v>59</v>
      </c>
      <c r="B55" s="44" t="s">
        <v>5</v>
      </c>
      <c r="C55" s="20">
        <f>C56</f>
        <v>235346</v>
      </c>
    </row>
    <row r="56" spans="1:3" ht="80.25" customHeight="1">
      <c r="A56" s="30" t="s">
        <v>6</v>
      </c>
      <c r="B56" s="43" t="s">
        <v>7</v>
      </c>
      <c r="C56" s="32">
        <f>C57+C58</f>
        <v>235346</v>
      </c>
    </row>
    <row r="57" spans="1:3" ht="61.5" customHeight="1">
      <c r="A57" s="30" t="s">
        <v>8</v>
      </c>
      <c r="B57" s="43" t="s">
        <v>9</v>
      </c>
      <c r="C57" s="32">
        <v>235346</v>
      </c>
    </row>
    <row r="58" spans="1:3" ht="60" customHeight="1" hidden="1">
      <c r="A58" s="30" t="s">
        <v>10</v>
      </c>
      <c r="B58" s="43" t="s">
        <v>11</v>
      </c>
      <c r="C58" s="32">
        <v>0</v>
      </c>
    </row>
    <row r="59" spans="1:3" ht="96.75" customHeight="1">
      <c r="A59" s="19" t="s">
        <v>60</v>
      </c>
      <c r="B59" s="41" t="s">
        <v>61</v>
      </c>
      <c r="C59" s="20">
        <f>C60</f>
        <v>26067</v>
      </c>
    </row>
    <row r="60" spans="1:3" ht="68.25" customHeight="1">
      <c r="A60" s="30" t="s">
        <v>12</v>
      </c>
      <c r="B60" s="43" t="s">
        <v>13</v>
      </c>
      <c r="C60" s="32">
        <f>C61+C62+C63</f>
        <v>26067</v>
      </c>
    </row>
    <row r="61" spans="1:3" ht="66.75" customHeight="1">
      <c r="A61" s="30" t="s">
        <v>62</v>
      </c>
      <c r="B61" s="43" t="s">
        <v>184</v>
      </c>
      <c r="C61" s="32">
        <v>24688</v>
      </c>
    </row>
    <row r="62" spans="1:3" ht="33.75" customHeight="1">
      <c r="A62" s="30" t="s">
        <v>63</v>
      </c>
      <c r="B62" s="43" t="s">
        <v>185</v>
      </c>
      <c r="C62" s="32">
        <v>509</v>
      </c>
    </row>
    <row r="63" spans="1:3" ht="145.5" customHeight="1">
      <c r="A63" s="30" t="s">
        <v>162</v>
      </c>
      <c r="B63" s="43" t="s">
        <v>163</v>
      </c>
      <c r="C63" s="32">
        <v>870</v>
      </c>
    </row>
    <row r="64" spans="1:3" ht="31.5">
      <c r="A64" s="19" t="s">
        <v>64</v>
      </c>
      <c r="B64" s="41" t="s">
        <v>65</v>
      </c>
      <c r="C64" s="20">
        <f aca="true" t="shared" si="2" ref="C64:C65">C65</f>
        <v>8926</v>
      </c>
    </row>
    <row r="65" spans="1:3" ht="51" customHeight="1">
      <c r="A65" s="30" t="s">
        <v>66</v>
      </c>
      <c r="B65" s="45" t="s">
        <v>14</v>
      </c>
      <c r="C65" s="32">
        <f t="shared" si="2"/>
        <v>8926</v>
      </c>
    </row>
    <row r="66" spans="1:3" ht="51" customHeight="1">
      <c r="A66" s="30" t="s">
        <v>67</v>
      </c>
      <c r="B66" s="45" t="s">
        <v>15</v>
      </c>
      <c r="C66" s="32">
        <v>8926</v>
      </c>
    </row>
    <row r="67" spans="1:3" ht="98.25" customHeight="1">
      <c r="A67" s="19" t="s">
        <v>68</v>
      </c>
      <c r="B67" s="41" t="s">
        <v>16</v>
      </c>
      <c r="C67" s="20">
        <f aca="true" t="shared" si="3" ref="C67:C68">C68</f>
        <v>28400</v>
      </c>
    </row>
    <row r="68" spans="1:3" ht="78.75" customHeight="1">
      <c r="A68" s="30" t="s">
        <v>69</v>
      </c>
      <c r="B68" s="45" t="s">
        <v>17</v>
      </c>
      <c r="C68" s="32">
        <f t="shared" si="3"/>
        <v>28400</v>
      </c>
    </row>
    <row r="69" spans="1:3" ht="79.5" customHeight="1">
      <c r="A69" s="30" t="s">
        <v>70</v>
      </c>
      <c r="B69" s="45" t="s">
        <v>71</v>
      </c>
      <c r="C69" s="32">
        <f>SUM(C70:C71)</f>
        <v>28400</v>
      </c>
    </row>
    <row r="70" spans="1:3" ht="19.5" customHeight="1">
      <c r="A70" s="30" t="s">
        <v>72</v>
      </c>
      <c r="B70" s="45" t="s">
        <v>73</v>
      </c>
      <c r="C70" s="32">
        <v>23500</v>
      </c>
    </row>
    <row r="71" spans="1:3" ht="12.75">
      <c r="A71" s="30" t="s">
        <v>74</v>
      </c>
      <c r="B71" s="45" t="s">
        <v>75</v>
      </c>
      <c r="C71" s="32">
        <v>4900</v>
      </c>
    </row>
    <row r="72" spans="1:3" ht="31.5">
      <c r="A72" s="19" t="s">
        <v>76</v>
      </c>
      <c r="B72" s="41" t="s">
        <v>77</v>
      </c>
      <c r="C72" s="20">
        <f>C73</f>
        <v>7304</v>
      </c>
    </row>
    <row r="73" spans="1:3" ht="18.75" customHeight="1">
      <c r="A73" s="19" t="s">
        <v>78</v>
      </c>
      <c r="B73" s="41" t="s">
        <v>79</v>
      </c>
      <c r="C73" s="20">
        <f>SUM(C74:C77)</f>
        <v>7304</v>
      </c>
    </row>
    <row r="74" spans="1:3" ht="31.5">
      <c r="A74" s="30" t="s">
        <v>91</v>
      </c>
      <c r="B74" s="45" t="s">
        <v>93</v>
      </c>
      <c r="C74" s="32">
        <v>573</v>
      </c>
    </row>
    <row r="75" spans="1:3" ht="31.5" hidden="1">
      <c r="A75" s="30" t="s">
        <v>92</v>
      </c>
      <c r="B75" s="45" t="s">
        <v>94</v>
      </c>
      <c r="C75" s="32">
        <v>0</v>
      </c>
    </row>
    <row r="76" spans="1:3" ht="18.75" customHeight="1">
      <c r="A76" s="30" t="s">
        <v>95</v>
      </c>
      <c r="B76" s="45" t="s">
        <v>96</v>
      </c>
      <c r="C76" s="32">
        <v>5791</v>
      </c>
    </row>
    <row r="77" spans="1:3" ht="23.25" customHeight="1">
      <c r="A77" s="30" t="s">
        <v>97</v>
      </c>
      <c r="B77" s="45" t="s">
        <v>98</v>
      </c>
      <c r="C77" s="32">
        <v>940</v>
      </c>
    </row>
    <row r="78" spans="1:3" s="3" customFormat="1" ht="37.5" customHeight="1">
      <c r="A78" s="19" t="s">
        <v>80</v>
      </c>
      <c r="B78" s="41" t="s">
        <v>18</v>
      </c>
      <c r="C78" s="20">
        <f>C79+C80</f>
        <v>2665</v>
      </c>
    </row>
    <row r="79" spans="1:3" ht="12.75">
      <c r="A79" s="30" t="s">
        <v>113</v>
      </c>
      <c r="B79" s="45" t="s">
        <v>114</v>
      </c>
      <c r="C79" s="32">
        <f>1300+1100</f>
        <v>2400</v>
      </c>
    </row>
    <row r="80" spans="1:3" ht="12.75">
      <c r="A80" s="30" t="s">
        <v>81</v>
      </c>
      <c r="B80" s="45" t="s">
        <v>82</v>
      </c>
      <c r="C80" s="32">
        <f>265</f>
        <v>265</v>
      </c>
    </row>
    <row r="81" spans="1:3" s="3" customFormat="1" ht="31.5">
      <c r="A81" s="19" t="s">
        <v>83</v>
      </c>
      <c r="B81" s="41" t="s">
        <v>84</v>
      </c>
      <c r="C81" s="20">
        <f>C82+C85</f>
        <v>105588</v>
      </c>
    </row>
    <row r="82" spans="1:3" s="3" customFormat="1" ht="94.5">
      <c r="A82" s="19" t="s">
        <v>210</v>
      </c>
      <c r="B82" s="41" t="s">
        <v>181</v>
      </c>
      <c r="C82" s="20">
        <f aca="true" t="shared" si="4" ref="C82:C83">C83</f>
        <v>41898</v>
      </c>
    </row>
    <row r="83" spans="1:3" ht="94.5" customHeight="1">
      <c r="A83" s="30" t="s">
        <v>19</v>
      </c>
      <c r="B83" s="45" t="s">
        <v>182</v>
      </c>
      <c r="C83" s="32">
        <f t="shared" si="4"/>
        <v>41898</v>
      </c>
    </row>
    <row r="84" spans="1:3" ht="99" customHeight="1">
      <c r="A84" s="30" t="s">
        <v>20</v>
      </c>
      <c r="B84" s="45" t="s">
        <v>21</v>
      </c>
      <c r="C84" s="32">
        <v>41898</v>
      </c>
    </row>
    <row r="85" spans="1:3" ht="34.5" customHeight="1">
      <c r="A85" s="19" t="s">
        <v>85</v>
      </c>
      <c r="B85" s="41" t="s">
        <v>183</v>
      </c>
      <c r="C85" s="20">
        <f aca="true" t="shared" si="5" ref="C85:C86">C86</f>
        <v>63690</v>
      </c>
    </row>
    <row r="86" spans="1:3" ht="39.75" customHeight="1">
      <c r="A86" s="30" t="s">
        <v>86</v>
      </c>
      <c r="B86" s="45" t="s">
        <v>87</v>
      </c>
      <c r="C86" s="32">
        <f t="shared" si="5"/>
        <v>63690</v>
      </c>
    </row>
    <row r="87" spans="1:3" ht="50.25" customHeight="1">
      <c r="A87" s="30" t="s">
        <v>22</v>
      </c>
      <c r="B87" s="45" t="s">
        <v>88</v>
      </c>
      <c r="C87" s="32">
        <v>63690</v>
      </c>
    </row>
    <row r="88" spans="1:3" ht="12.75">
      <c r="A88" s="19" t="s">
        <v>89</v>
      </c>
      <c r="B88" s="41" t="s">
        <v>90</v>
      </c>
      <c r="C88" s="20">
        <f>SUM(C89:C90)</f>
        <v>4212</v>
      </c>
    </row>
    <row r="89" spans="1:3" ht="111" customHeight="1">
      <c r="A89" s="30" t="s">
        <v>23</v>
      </c>
      <c r="B89" s="45" t="s">
        <v>187</v>
      </c>
      <c r="C89" s="32">
        <v>1670</v>
      </c>
    </row>
    <row r="90" spans="1:3" ht="51.75" customHeight="1">
      <c r="A90" s="30" t="s">
        <v>205</v>
      </c>
      <c r="B90" s="45" t="s">
        <v>206</v>
      </c>
      <c r="C90" s="32">
        <v>2542</v>
      </c>
    </row>
    <row r="91" spans="1:3" ht="12.75">
      <c r="A91" s="19" t="s">
        <v>115</v>
      </c>
      <c r="B91" s="41" t="s">
        <v>116</v>
      </c>
      <c r="C91" s="20">
        <f>SUM(C92:C93)</f>
        <v>20200</v>
      </c>
    </row>
    <row r="92" spans="1:3" ht="34.5" customHeight="1">
      <c r="A92" s="30" t="s">
        <v>117</v>
      </c>
      <c r="B92" s="45" t="s">
        <v>118</v>
      </c>
      <c r="C92" s="32">
        <v>20150</v>
      </c>
    </row>
    <row r="93" spans="1:3" ht="63">
      <c r="A93" s="30" t="s">
        <v>164</v>
      </c>
      <c r="B93" s="45" t="s">
        <v>165</v>
      </c>
      <c r="C93" s="32">
        <v>50</v>
      </c>
    </row>
    <row r="94" spans="1:3" ht="12.75">
      <c r="A94" s="19" t="s">
        <v>140</v>
      </c>
      <c r="B94" s="48" t="s">
        <v>141</v>
      </c>
      <c r="C94" s="20">
        <f>C95</f>
        <v>5425630.800000001</v>
      </c>
    </row>
    <row r="95" spans="1:3" ht="31.5">
      <c r="A95" s="19" t="s">
        <v>142</v>
      </c>
      <c r="B95" s="48" t="s">
        <v>143</v>
      </c>
      <c r="C95" s="20">
        <f>C96+C99+C114+C128</f>
        <v>5425630.800000001</v>
      </c>
    </row>
    <row r="96" spans="1:4" ht="31.5" hidden="1">
      <c r="A96" s="19" t="s">
        <v>190</v>
      </c>
      <c r="B96" s="48" t="s">
        <v>172</v>
      </c>
      <c r="C96" s="20">
        <f aca="true" t="shared" si="6" ref="C96:C97">C97</f>
        <v>0</v>
      </c>
      <c r="D96" s="34" t="s">
        <v>180</v>
      </c>
    </row>
    <row r="97" spans="1:3" ht="21" customHeight="1" hidden="1">
      <c r="A97" s="30" t="s">
        <v>191</v>
      </c>
      <c r="B97" s="31" t="s">
        <v>144</v>
      </c>
      <c r="C97" s="32">
        <f t="shared" si="6"/>
        <v>0</v>
      </c>
    </row>
    <row r="98" spans="1:3" ht="31.5" hidden="1">
      <c r="A98" s="30" t="s">
        <v>192</v>
      </c>
      <c r="B98" s="31" t="s">
        <v>145</v>
      </c>
      <c r="C98" s="32">
        <v>0</v>
      </c>
    </row>
    <row r="99" spans="1:3" ht="31.5">
      <c r="A99" s="19" t="s">
        <v>193</v>
      </c>
      <c r="B99" s="48" t="s">
        <v>166</v>
      </c>
      <c r="C99" s="20">
        <f>SUM(C100:C109)</f>
        <v>1682239.8</v>
      </c>
    </row>
    <row r="100" spans="1:3" ht="126.75" customHeight="1">
      <c r="A100" s="30" t="s">
        <v>243</v>
      </c>
      <c r="B100" s="31" t="s">
        <v>188</v>
      </c>
      <c r="C100" s="32">
        <v>59394.7</v>
      </c>
    </row>
    <row r="101" spans="1:3" s="34" customFormat="1" ht="98.25" customHeight="1">
      <c r="A101" s="53" t="s">
        <v>245</v>
      </c>
      <c r="B101" s="54" t="s">
        <v>246</v>
      </c>
      <c r="C101" s="32">
        <v>989.9</v>
      </c>
    </row>
    <row r="102" spans="1:3" ht="45" customHeight="1">
      <c r="A102" s="30" t="s">
        <v>213</v>
      </c>
      <c r="B102" s="31" t="s">
        <v>212</v>
      </c>
      <c r="C102" s="32">
        <v>713759.6</v>
      </c>
    </row>
    <row r="103" spans="1:3" ht="69.75" customHeight="1">
      <c r="A103" s="22" t="s">
        <v>241</v>
      </c>
      <c r="B103" s="31" t="s">
        <v>231</v>
      </c>
      <c r="C103" s="32">
        <v>287695.9</v>
      </c>
    </row>
    <row r="104" spans="1:3" ht="51" customHeight="1">
      <c r="A104" s="30" t="s">
        <v>242</v>
      </c>
      <c r="B104" s="31" t="s">
        <v>229</v>
      </c>
      <c r="C104" s="32">
        <v>70000</v>
      </c>
    </row>
    <row r="105" spans="1:3" ht="56.25" customHeight="1">
      <c r="A105" s="30" t="s">
        <v>242</v>
      </c>
      <c r="B105" s="31" t="s">
        <v>230</v>
      </c>
      <c r="C105" s="32">
        <v>19306</v>
      </c>
    </row>
    <row r="106" spans="1:3" s="34" customFormat="1" ht="56.25" customHeight="1">
      <c r="A106" s="30" t="s">
        <v>194</v>
      </c>
      <c r="B106" s="31" t="s">
        <v>189</v>
      </c>
      <c r="C106" s="32">
        <v>299037.9</v>
      </c>
    </row>
    <row r="107" spans="1:3" ht="40.5" customHeight="1">
      <c r="A107" s="30" t="s">
        <v>220</v>
      </c>
      <c r="B107" s="31" t="s">
        <v>233</v>
      </c>
      <c r="C107" s="32">
        <v>14268.2</v>
      </c>
    </row>
    <row r="108" spans="1:3" ht="37.5" customHeight="1">
      <c r="A108" s="30" t="s">
        <v>220</v>
      </c>
      <c r="B108" s="31" t="s">
        <v>233</v>
      </c>
      <c r="C108" s="32">
        <v>184297</v>
      </c>
    </row>
    <row r="109" spans="1:3" ht="12.75">
      <c r="A109" s="30" t="s">
        <v>195</v>
      </c>
      <c r="B109" s="31" t="s">
        <v>146</v>
      </c>
      <c r="C109" s="32">
        <f>C110</f>
        <v>33490.6</v>
      </c>
    </row>
    <row r="110" spans="1:3" ht="12.75">
      <c r="A110" s="30" t="s">
        <v>196</v>
      </c>
      <c r="B110" s="31" t="s">
        <v>147</v>
      </c>
      <c r="C110" s="32">
        <f>SUM(C111:C113)</f>
        <v>33490.6</v>
      </c>
    </row>
    <row r="111" spans="1:3" ht="97.5" customHeight="1">
      <c r="A111" s="30" t="s">
        <v>197</v>
      </c>
      <c r="B111" s="29" t="s">
        <v>221</v>
      </c>
      <c r="C111" s="32">
        <v>23209.3</v>
      </c>
    </row>
    <row r="112" spans="1:3" ht="209.25" customHeight="1">
      <c r="A112" s="30" t="s">
        <v>211</v>
      </c>
      <c r="B112" s="29" t="s">
        <v>232</v>
      </c>
      <c r="C112" s="32">
        <v>100</v>
      </c>
    </row>
    <row r="113" spans="1:3" ht="84.75" customHeight="1">
      <c r="A113" s="30" t="s">
        <v>197</v>
      </c>
      <c r="B113" s="29" t="s">
        <v>234</v>
      </c>
      <c r="C113" s="32">
        <v>10181.3</v>
      </c>
    </row>
    <row r="114" spans="1:3" ht="31.5">
      <c r="A114" s="19" t="s">
        <v>198</v>
      </c>
      <c r="B114" s="48" t="s">
        <v>167</v>
      </c>
      <c r="C114" s="20">
        <f>C117+C115+C119</f>
        <v>3123641.000000001</v>
      </c>
    </row>
    <row r="115" spans="1:3" ht="78.75">
      <c r="A115" s="30" t="s">
        <v>244</v>
      </c>
      <c r="B115" s="31" t="s">
        <v>148</v>
      </c>
      <c r="C115" s="32">
        <f>C116</f>
        <v>43660.6</v>
      </c>
    </row>
    <row r="116" spans="1:3" ht="79.5" customHeight="1">
      <c r="A116" s="30" t="s">
        <v>199</v>
      </c>
      <c r="B116" s="31" t="s">
        <v>149</v>
      </c>
      <c r="C116" s="32">
        <v>43660.6</v>
      </c>
    </row>
    <row r="117" spans="1:3" ht="63" hidden="1">
      <c r="A117" s="30" t="s">
        <v>168</v>
      </c>
      <c r="B117" s="31" t="s">
        <v>169</v>
      </c>
      <c r="C117" s="32">
        <f>C118</f>
        <v>0</v>
      </c>
    </row>
    <row r="118" spans="1:3" ht="63" hidden="1">
      <c r="A118" s="30" t="s">
        <v>170</v>
      </c>
      <c r="B118" s="31" t="s">
        <v>171</v>
      </c>
      <c r="C118" s="32">
        <v>0</v>
      </c>
    </row>
    <row r="119" spans="1:3" ht="12.75">
      <c r="A119" s="30" t="s">
        <v>200</v>
      </c>
      <c r="B119" s="31" t="s">
        <v>150</v>
      </c>
      <c r="C119" s="32">
        <f>C120</f>
        <v>3079980.400000001</v>
      </c>
    </row>
    <row r="120" spans="1:3" ht="12.75">
      <c r="A120" s="30" t="s">
        <v>201</v>
      </c>
      <c r="B120" s="31" t="s">
        <v>151</v>
      </c>
      <c r="C120" s="32">
        <f>SUM(C121:C127)</f>
        <v>3079980.400000001</v>
      </c>
    </row>
    <row r="121" spans="1:3" ht="140.25" customHeight="1">
      <c r="A121" s="30" t="s">
        <v>202</v>
      </c>
      <c r="B121" s="28" t="s">
        <v>224</v>
      </c>
      <c r="C121" s="32">
        <v>230221.1</v>
      </c>
    </row>
    <row r="122" spans="1:3" ht="144.75" customHeight="1">
      <c r="A122" s="30" t="s">
        <v>202</v>
      </c>
      <c r="B122" s="28" t="s">
        <v>222</v>
      </c>
      <c r="C122" s="32">
        <v>1759574.5</v>
      </c>
    </row>
    <row r="123" spans="1:3" ht="141" customHeight="1">
      <c r="A123" s="30" t="s">
        <v>202</v>
      </c>
      <c r="B123" s="28" t="s">
        <v>223</v>
      </c>
      <c r="C123" s="32">
        <v>986056.3</v>
      </c>
    </row>
    <row r="124" spans="1:3" ht="113.25" customHeight="1">
      <c r="A124" s="30" t="s">
        <v>202</v>
      </c>
      <c r="B124" s="28" t="s">
        <v>216</v>
      </c>
      <c r="C124" s="32">
        <v>60105.7</v>
      </c>
    </row>
    <row r="125" spans="1:3" ht="113.25" customHeight="1">
      <c r="A125" s="30" t="s">
        <v>203</v>
      </c>
      <c r="B125" s="28" t="s">
        <v>214</v>
      </c>
      <c r="C125" s="32">
        <v>1444.6</v>
      </c>
    </row>
    <row r="126" spans="1:3" ht="105" customHeight="1">
      <c r="A126" s="30" t="s">
        <v>203</v>
      </c>
      <c r="B126" s="28" t="s">
        <v>215</v>
      </c>
      <c r="C126" s="32">
        <v>4048.7</v>
      </c>
    </row>
    <row r="127" spans="1:5" ht="111.75" customHeight="1">
      <c r="A127" s="30" t="s">
        <v>204</v>
      </c>
      <c r="B127" s="28" t="s">
        <v>217</v>
      </c>
      <c r="C127" s="32">
        <v>38529.5</v>
      </c>
      <c r="E127" s="33"/>
    </row>
    <row r="128" spans="1:3" ht="12.75">
      <c r="A128" s="19" t="s">
        <v>219</v>
      </c>
      <c r="B128" s="48" t="s">
        <v>152</v>
      </c>
      <c r="C128" s="20">
        <f>SUM(C129:C131)</f>
        <v>619750</v>
      </c>
    </row>
    <row r="129" spans="1:3" ht="81.75" customHeight="1">
      <c r="A129" s="30" t="s">
        <v>225</v>
      </c>
      <c r="B129" s="31" t="s">
        <v>226</v>
      </c>
      <c r="C129" s="32">
        <v>340000</v>
      </c>
    </row>
    <row r="130" spans="1:3" ht="79.5" customHeight="1" thickBot="1">
      <c r="A130" s="30" t="s">
        <v>225</v>
      </c>
      <c r="B130" s="31" t="s">
        <v>227</v>
      </c>
      <c r="C130" s="32">
        <v>279750</v>
      </c>
    </row>
    <row r="131" spans="1:3" ht="31.5" hidden="1">
      <c r="A131" s="30" t="s">
        <v>218</v>
      </c>
      <c r="B131" s="31" t="s">
        <v>153</v>
      </c>
      <c r="C131" s="32">
        <f>SUM(C132:C133)</f>
        <v>0</v>
      </c>
    </row>
    <row r="132" spans="1:3" ht="47.25" hidden="1">
      <c r="A132" s="30" t="s">
        <v>174</v>
      </c>
      <c r="B132" s="31" t="s">
        <v>173</v>
      </c>
      <c r="C132" s="32" t="s">
        <v>180</v>
      </c>
    </row>
    <row r="133" spans="1:3" ht="48" hidden="1" thickBot="1">
      <c r="A133" s="30" t="s">
        <v>174</v>
      </c>
      <c r="B133" s="49" t="s">
        <v>179</v>
      </c>
      <c r="C133" s="23"/>
    </row>
    <row r="134" spans="1:3" ht="47.25" hidden="1">
      <c r="A134" s="17" t="s">
        <v>175</v>
      </c>
      <c r="B134" s="50" t="s">
        <v>176</v>
      </c>
      <c r="C134" s="18">
        <f>C135</f>
        <v>0</v>
      </c>
    </row>
    <row r="135" spans="1:3" ht="65.25" customHeight="1" hidden="1" thickBot="1">
      <c r="A135" s="24" t="s">
        <v>177</v>
      </c>
      <c r="B135" s="51" t="s">
        <v>178</v>
      </c>
      <c r="C135" s="25"/>
    </row>
    <row r="136" spans="1:3" ht="16.5" thickBot="1">
      <c r="A136" s="26"/>
      <c r="B136" s="52" t="s">
        <v>154</v>
      </c>
      <c r="C136" s="27">
        <f>C94+C17+C134</f>
        <v>9837992.8</v>
      </c>
    </row>
    <row r="137" spans="1:3" ht="48" thickBot="1">
      <c r="A137" s="26"/>
      <c r="B137" s="52" t="s">
        <v>186</v>
      </c>
      <c r="C137" s="27">
        <f>C136-C94-C20</f>
        <v>3161520</v>
      </c>
    </row>
  </sheetData>
  <mergeCells count="12">
    <mergeCell ref="A13:B13"/>
    <mergeCell ref="A11:B11"/>
    <mergeCell ref="A6:C6"/>
    <mergeCell ref="A7:C7"/>
    <mergeCell ref="A8:C8"/>
    <mergeCell ref="A9:C9"/>
    <mergeCell ref="A12:B12"/>
    <mergeCell ref="A1:C1"/>
    <mergeCell ref="A2:C2"/>
    <mergeCell ref="A3:C3"/>
    <mergeCell ref="A4:C4"/>
    <mergeCell ref="A5:C5"/>
  </mergeCells>
  <printOptions horizontalCentered="1"/>
  <pageMargins left="0.5118110236220472" right="0.1968503937007874" top="0.3937007874015748" bottom="0.15748031496062992" header="0.1968503937007874" footer="0.2362204724409449"/>
  <pageSetup firstPageNumber="1" useFirstPageNumber="1" fitToHeight="0" horizontalDpi="600" verticalDpi="600" orientation="portrait" paperSize="9" scale="90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LLukovnikova</cp:lastModifiedBy>
  <cp:lastPrinted>2019-11-06T07:06:44Z</cp:lastPrinted>
  <dcterms:created xsi:type="dcterms:W3CDTF">1999-02-24T08:03:27Z</dcterms:created>
  <dcterms:modified xsi:type="dcterms:W3CDTF">2019-11-11T04:43:03Z</dcterms:modified>
  <cp:category/>
  <cp:version/>
  <cp:contentType/>
  <cp:contentStatus/>
</cp:coreProperties>
</file>