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0050" yWindow="105" windowWidth="10080" windowHeight="9000" tabRatio="602" activeTab="0"/>
  </bookViews>
  <sheets>
    <sheet name="п.1 доходы 2019" sheetId="21" r:id="rId1"/>
  </sheets>
  <definedNames>
    <definedName name="_xlnm.Print_Titles" localSheetId="0">'п.1 доходы 2019'!$15:$17</definedName>
  </definedNames>
  <calcPr calcId="145621"/>
</workbook>
</file>

<file path=xl/sharedStrings.xml><?xml version="1.0" encoding="utf-8"?>
<sst xmlns="http://schemas.openxmlformats.org/spreadsheetml/2006/main" count="342" uniqueCount="309">
  <si>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</si>
  <si>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</si>
  <si>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</si>
  <si>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</si>
  <si>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</si>
  <si>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</si>
  <si>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</si>
  <si>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</si>
  <si>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</si>
  <si>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</si>
  <si>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</si>
  <si>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</si>
  <si>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</si>
  <si>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</si>
  <si>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</si>
  <si>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</si>
  <si>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</si>
  <si>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</si>
  <si>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</si>
  <si>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</si>
  <si>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</si>
  <si>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</si>
  <si>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</si>
  <si>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</si>
  <si>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</si>
  <si>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</si>
  <si>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</si>
  <si>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</si>
  <si>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</si>
  <si>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</si>
  <si>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</si>
  <si>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</si>
  <si>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</si>
  <si>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</si>
  <si>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</si>
  <si>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</si>
  <si>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</si>
  <si>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</si>
  <si>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</si>
  <si>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</si>
  <si>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</si>
  <si>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</si>
  <si>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</si>
  <si>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</si>
  <si>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</si>
  <si>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</si>
  <si>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</si>
  <si>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</si>
  <si>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</si>
  <si>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</si>
  <si>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</si>
  <si>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</si>
  <si>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</si>
  <si>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</si>
  <si>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</si>
  <si>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</si>
  <si>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</si>
  <si>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</si>
  <si>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</si>
  <si>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</si>
  <si>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</si>
  <si>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</si>
  <si>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</si>
  <si>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</si>
  <si>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</si>
  <si>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</si>
  <si>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</si>
  <si>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</si>
  <si>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</si>
  <si>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</si>
  <si>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</si>
  <si>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</si>
  <si>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</si>
  <si>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</si>
  <si>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</si>
  <si>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</si>
  <si>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</si>
  <si>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</si>
  <si>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</si>
  <si>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</si>
  <si>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</si>
  <si>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</si>
  <si>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</si>
  <si>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</si>
  <si>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</si>
  <si>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</si>
  <si>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</si>
  <si>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</si>
  <si>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</si>
  <si>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</si>
  <si>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</si>
  <si>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</si>
  <si>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</si>
  <si>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</si>
  <si>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</si>
  <si>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</si>
  <si>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</si>
  <si>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</si>
  <si>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</si>
  <si>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</si>
  <si>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</si>
  <si>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</si>
  <si>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</si>
  <si>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</si>
  <si>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</si>
  <si>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</si>
  <si>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</si>
  <si>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</si>
  <si>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</si>
  <si>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</si>
  <si>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</si>
  <si>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</si>
  <si>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</si>
  <si>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</si>
  <si>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</si>
  <si>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</si>
  <si>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</si>
  <si>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</si>
  <si>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</si>
  <si>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</si>
  <si>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</si>
  <si>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</si>
  <si>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</si>
  <si>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</si>
  <si>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</si>
  <si>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</si>
  <si>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</si>
  <si>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</si>
  <si>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</si>
  <si>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</si>
  <si>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</si>
  <si>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</si>
  <si>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</si>
  <si>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</si>
  <si>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</si>
  <si>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</si>
  <si>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</si>
  <si>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</si>
  <si>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</si>
  <si>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</si>
  <si>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</si>
  <si>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</si>
  <si>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</si>
  <si>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</si>
  <si>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</si>
  <si>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</si>
  <si>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</si>
  <si>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</si>
  <si>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</si>
  <si>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</si>
  <si>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</si>
  <si>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</si>
  <si>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</si>
  <si>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</si>
  <si>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</si>
  <si>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</si>
  <si>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</si>
  <si>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</si>
  <si>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</si>
  <si>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</si>
  <si>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</si>
  <si>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</si>
  <si>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</si>
  <si>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</si>
  <si>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</si>
  <si>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</si>
  <si>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</si>
  <si>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</si>
  <si>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</si>
  <si>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</si>
  <si>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</si>
  <si>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</si>
  <si>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</si>
  <si>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</si>
  <si>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</si>
  <si>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</si>
  <si>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</si>
  <si>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</si>
  <si>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</si>
  <si>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</si>
  <si>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</si>
  <si>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</si>
  <si>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</si>
  <si>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</si>
  <si>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</si>
  <si>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</si>
  <si>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</si>
  <si>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</si>
  <si>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 )</t>
  </si>
  <si>
    <t xml:space="preserve">Субсидии бюджетам бюджетной системы Российской Федерации (межбюджетные субсидии) </t>
  </si>
  <si>
    <t>737 2 02 29999 04 0000 151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</si>
  <si>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</si>
  <si>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</si>
  <si>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</si>
  <si>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</si>
  <si>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000 2 02 30029 00 0000 151</t>
  </si>
  <si>
    <t xml:space="preserve">Дотации бюджетам бюджетной системы Российской Федерации </t>
  </si>
  <si>
    <t xml:space="preserve">737 2 02 20077 04 0000 151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</si>
  <si>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</si>
  <si>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>706 2 02 29999 04 0000 151</t>
  </si>
  <si>
    <t xml:space="preserve">737 2 02 49999 04 0000 151 </t>
  </si>
  <si>
    <t>Иные межбюджетные трансферты из бюджета Астраханской области муниципальным образованиям Астраханской области на погашение задолженности по исполнительным листам, выданным Арбитражным судом Астраханской области по обращению взыскания на средства бюджета Астраханской области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</si>
  <si>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(2014-2019)" , в рамках ведомственной целевой программы "Совершенствование системы управления государственной собственностью Астраханской области"</t>
  </si>
  <si>
    <t>Субсидии бюджетам городских округов на реализацию федеральных целевых программ</t>
  </si>
  <si>
    <t>Субсидии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</si>
  <si>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за счет средств бюджета Астраханской области 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 в Астраханской области" государственной программы "Развитие физической культуры и спорта в Астраханской области"</t>
  </si>
  <si>
    <t>Субсидии на финансовое обеспечение дорожной деятельности 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</si>
  <si>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</si>
  <si>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</si>
  <si>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</si>
  <si>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</si>
  <si>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«Формирование современной городской среды» государственной программы «Улучшение качества предоставления жилищно-коммунальных услуг на территории Астраханской области» </t>
  </si>
  <si>
    <t>Иные межбюджетные трансферты из бюджета Астраханской области муниципальным образованиям Астраханской области на исполнение наказов избирателей депутатам Думы Астраханской области</t>
  </si>
  <si>
    <t>738 2 02 29999 04 0000 151</t>
  </si>
  <si>
    <t>741 2 02 29999 04 0000 151</t>
  </si>
  <si>
    <t xml:space="preserve">707 2 02 49999 04 0000 151 </t>
  </si>
  <si>
    <t>Иные межбюджетные трансферты из бюджета Астраханской области муниципальным образованиям Астраханской области на развитие дорожного хозяйства</t>
  </si>
  <si>
    <t xml:space="preserve"> </t>
  </si>
  <si>
    <t>Субсидии  из бюджета Астраханской области муниципальным образованиям Астраханской области на реализацию мероприятий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</si>
  <si>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>Субсидии  из бюджета Астраханской области муниципальным образованиям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образование Астраханской области"</t>
  </si>
  <si>
    <t>739 2 02 29999 04 0000 151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</si>
  <si>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</si>
  <si>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</si>
  <si>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</si>
  <si>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</si>
  <si>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</si>
  <si>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</si>
  <si>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</si>
  <si>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</si>
  <si>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739 2 02 49999 04 0000 151 </t>
  </si>
  <si>
    <t>738 2 02 20051 04 0000 151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</si>
  <si>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средств бюджетов Астраханской области</t>
  </si>
  <si>
    <t>Субсидии на поддержку отрасли культуры в рамках государственной программы "Развитие культуры и туризма в Астраханской области" (комплектование книжных фондов библиотек) для отражения федеральных средств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</si>
  <si>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</si>
  <si>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</si>
  <si>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бюджета Астраханской области)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</si>
  <si>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(для отражения средств федерального бюджета)</t>
  </si>
  <si>
    <t xml:space="preserve"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(средства бюджета Астраханской области)
</t>
  </si>
  <si>
    <t>Субсидия бюджетам городских округов на поддержку отрасли культуры (для отражения средств бюджета Астраханской области)</t>
  </si>
  <si>
    <t>Субсидия бюджетам городских округов на поддержку отрасли культуры (для отражения средств федерального бюджета)</t>
  </si>
  <si>
    <t>Субсидии из бюджета Астраханской области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2018 году</t>
  </si>
  <si>
    <t xml:space="preserve"> 2019 год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</si>
  <si>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</si>
  <si>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>000 2 02 10000 00 0000 150</t>
  </si>
  <si>
    <t>000 2 02 15001 00 0000 150</t>
  </si>
  <si>
    <t>707 2 02 15001 04 0000 150</t>
  </si>
  <si>
    <t>000 2 02 20000 00 0000 150</t>
  </si>
  <si>
    <t xml:space="preserve">737 2 02 20302 04 0000 150 </t>
  </si>
  <si>
    <t>737 2 02 25159 04 0000 150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</si>
  <si>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</si>
  <si>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</si>
  <si>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</si>
  <si>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</si>
  <si>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</si>
  <si>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</si>
  <si>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</si>
  <si>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</si>
  <si>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</si>
  <si>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</si>
  <si>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</si>
  <si>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</si>
  <si>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</si>
  <si>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</si>
  <si>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</si>
  <si>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</si>
  <si>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</si>
  <si>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 xml:space="preserve">на 2019 год </t>
  </si>
  <si>
    <t>Субсидии из бюджета Астраханской области муниципальным образованиям Астраханской области на реализацию мероприятий по сокращению доли загрязнения сточных вод в рамках основного мероприятия по реализации регионального проекта "Оздоровление Волги" в рамках национального проекта "Экология" государственной программы "Охрана окружающей среды Астраханской области"</t>
  </si>
  <si>
    <t>738 2 02 29999 04 0000 150</t>
  </si>
  <si>
    <t>737 202 25013 04 0000 150</t>
  </si>
  <si>
    <t>Субсидии бюджетам городских округов на сокращение доли загрязненных сточных вод</t>
  </si>
  <si>
    <t>737 2 02 25013 04 0000 150</t>
  </si>
  <si>
    <t>Субсидии бюджетам городских округов на сокращение доли загрязненных сточных вод (за счет средств федерального бюджета)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</si>
  <si>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федерального бюджета)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</si>
  <si>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</si>
  <si>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</si>
  <si>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737 2 02 39999 04 0000 150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</si>
  <si>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</si>
  <si>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Иные межбюджетные трансферты на реализацию Указов Президента Российской Федерации,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</si>
  <si>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737 2 02 20299 04 0000 150</t>
  </si>
  <si>
    <t>739 2 02 25519 04 0000 150</t>
  </si>
  <si>
    <t>738 2 02 25555 04 0000 150</t>
  </si>
  <si>
    <t>739 2 02 49999 04 0000 150</t>
  </si>
  <si>
    <t>000 2 02 49999 04 0000 150</t>
  </si>
  <si>
    <t>000 2 02 40000 00 0000 150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</si>
  <si>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 (за счет средств областного бюджета)</t>
  </si>
  <si>
    <t>Субсидии на финансовое обеспечение дорожной деятельности в рамках основного мероприятия по реализации мероприятия по реализации регионального проекта "Дорожная сеть" в рамках национального проекта "Безопасные и качественные дороги" государственной программы "Развитие дорожного хозяйства Астраханской области" (за счет средств федерального бюджета)</t>
  </si>
  <si>
    <t>Субсидии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 "Безопасные и качественные автомобильные дороги" государственной программы "Развитие дорожного хозяйства Астраханской области" (за счет средств областного бюджета)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</si>
  <si>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</si>
  <si>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</si>
  <si>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</si>
  <si>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Субвенции 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</si>
  <si>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Доходы от уплаты акцизов на 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</si>
  <si>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Субсидии, выделяемые из бюджета Астраханской области на создание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образовательным программам) условий для получения детьми-инвалидами качественного образования на 2017 год 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</si>
  <si>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(агентство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</si>
  <si>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Иные межбюджетные трансферты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</si>
  <si>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</si>
  <si>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</si>
  <si>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</si>
  <si>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 " государственной программы «Улучшение качества предоставления жилищно-коммунальных услуг на территории Астраханской области» (реконструкция очистных сооружений водопровода ПОСВ-1)</t>
  </si>
  <si>
    <t>Субсидии муниципальным образованиям Астраханской области на реализацию мероприятий  по энергосбережению и повышению энергетической эффективности, в рамках подпрограммы  "Развитие  энергосбережения и повышение энергетической эффективности на территории Астраханской области" государственной программы «Улучшение качества предоставления жилищно-коммунальных услуг на территории Астраханской области» (строительство блочной котельной по ул. 4-я Мостостроительная)</t>
  </si>
  <si>
    <t>Субсидии муниципальным образованиям Астраханской области на проведение мероприятий  по текущему ремонту объектов теплоснабжения, в рамках подпрограммы  "Развитие  энергосбережения и повышение энергетической эффективности на территории Астраханской области" государственной программы «Улучшение качества предоставления жилищно-коммунальных услуг на территории Астраханской области» (реконструкция автоматики безопосности зала котлов ДКВР котельной Т-6 о ул. Адм.Нахимова)</t>
  </si>
  <si>
    <t>Иные межбюджетные трасферты из бюджета Астраханской области муниципальным образованиям Астраханской области в целях достижения показателей, установленных Указом Президента Российской Федерации 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</si>
  <si>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707 2 02 35120 04 0000 150</t>
  </si>
  <si>
    <t xml:space="preserve">741 2 02 49999 04 0000 150 </t>
  </si>
  <si>
    <t>Субсидии  бюджетам городских округов на софинансирование  капитальных вложений в объекты муниципальной собственности (строительство блочной котельной по ул. 4-я Мостостроительная)</t>
  </si>
  <si>
    <t>Субсидии  бюджетам городских округов на софинансирование  капитальных вложений в объекты муниципальной собственности  (реконструкция очистных сооружений водопровода ПОСВ-1)</t>
  </si>
  <si>
    <t xml:space="preserve"> от  31.07.2019 № 70</t>
  </si>
  <si>
    <t xml:space="preserve">от 13.12.2018 № 181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</si>
</sst>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_(* #,##0.0_);_(* \(#,##0.0\);_(* &quot;-&quot;??_);_(@_)"/>
  </numFmts>
  <fonts count="14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2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9" fontId="11" fillId="0" borderId="2">
      <alignment horizontal="center" vertical="top" shrinkToFit="1"/>
      <protection/>
    </xf>
    <xf numFmtId="0" fontId="11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quotePrefix="1">
      <alignment horizontal="center" vertical="center"/>
    </xf>
    <xf numFmtId="0" fontId="3" fillId="0" borderId="6" xfId="0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left" wrapText="1"/>
    </xf>
    <xf numFmtId="165" fontId="2" fillId="0" borderId="7" xfId="62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left" wrapText="1"/>
    </xf>
    <xf numFmtId="165" fontId="2" fillId="0" borderId="8" xfId="62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left" wrapText="1"/>
    </xf>
    <xf numFmtId="165" fontId="12" fillId="0" borderId="8" xfId="62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justify" wrapText="1"/>
    </xf>
    <xf numFmtId="164" fontId="2" fillId="0" borderId="8" xfId="0" applyNumberFormat="1" applyFont="1" applyFill="1" applyBorder="1" applyAlignment="1">
      <alignment horizontal="justify" wrapText="1"/>
    </xf>
    <xf numFmtId="164" fontId="3" fillId="0" borderId="8" xfId="0" applyNumberFormat="1" applyFont="1" applyFill="1" applyBorder="1" applyAlignment="1">
      <alignment horizontal="left" wrapText="1"/>
    </xf>
    <xf numFmtId="164" fontId="3" fillId="0" borderId="8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wrapText="1"/>
    </xf>
    <xf numFmtId="164" fontId="3" fillId="0" borderId="8" xfId="0" applyNumberFormat="1" applyFont="1" applyFill="1" applyBorder="1" applyAlignment="1" quotePrefix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8" xfId="32" applyFont="1" applyFill="1" applyBorder="1" applyAlignment="1">
      <alignment horizontal="left" wrapText="1"/>
      <protection/>
    </xf>
    <xf numFmtId="0" fontId="12" fillId="0" borderId="8" xfId="0" applyNumberFormat="1" applyFont="1" applyFill="1" applyBorder="1" applyAlignment="1">
      <alignment horizontal="left" wrapText="1"/>
    </xf>
    <xf numFmtId="165" fontId="3" fillId="0" borderId="9" xfId="62" applyNumberFormat="1" applyFont="1" applyFill="1" applyBorder="1" applyAlignment="1">
      <alignment horizontal="center"/>
    </xf>
    <xf numFmtId="165" fontId="3" fillId="0" borderId="5" xfId="62" applyNumberFormat="1" applyFont="1" applyFill="1" applyBorder="1" applyAlignment="1">
      <alignment horizontal="center"/>
    </xf>
    <xf numFmtId="165" fontId="2" fillId="0" borderId="3" xfId="62" applyNumberFormat="1" applyFont="1" applyFill="1" applyBorder="1" applyAlignment="1">
      <alignment horizontal="center"/>
    </xf>
    <xf numFmtId="0" fontId="3" fillId="0" borderId="8" xfId="32" applyFont="1" applyFill="1" applyBorder="1" applyAlignment="1">
      <alignment horizontal="left" vertical="center" wrapText="1"/>
      <protection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165" fontId="13" fillId="0" borderId="0" xfId="0" applyNumberFormat="1" applyFont="1" applyFill="1"/>
    <xf numFmtId="0" fontId="10" fillId="0" borderId="0" xfId="31" applyFont="1" applyFill="1" applyAlignment="1">
      <alignment horizontal="right"/>
      <protection/>
    </xf>
    <xf numFmtId="0" fontId="3" fillId="0" borderId="0" xfId="0" applyFont="1" applyFill="1"/>
    <xf numFmtId="0" fontId="3" fillId="0" borderId="8" xfId="0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/>
    </xf>
    <xf numFmtId="165" fontId="3" fillId="0" borderId="8" xfId="62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 wrapText="1"/>
    </xf>
    <xf numFmtId="0" fontId="10" fillId="0" borderId="0" xfId="31" applyFont="1" applyFill="1" applyAlignment="1">
      <alignment horizontal="right"/>
      <protection/>
    </xf>
    <xf numFmtId="0" fontId="3" fillId="0" borderId="8" xfId="32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/>
    <xf numFmtId="165" fontId="3" fillId="0" borderId="10" xfId="62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166" fontId="10" fillId="0" borderId="0" xfId="62" applyNumberFormat="1" applyFont="1" applyFill="1" applyAlignment="1">
      <alignment horizontal="right" vertical="top"/>
    </xf>
    <xf numFmtId="0" fontId="10" fillId="0" borderId="0" xfId="31" applyFont="1" applyFill="1" applyAlignment="1">
      <alignment horizontal="right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Лист3" xfId="31"/>
    <cellStyle name="Обычный_п.1 доходы 2016-2017" xfId="32"/>
    <cellStyle name="Примечание 2" xfId="33"/>
    <cellStyle name="Примечание 2 2" xfId="34"/>
    <cellStyle name="Примечание 2 2 10" xfId="35"/>
    <cellStyle name="Примечание 2 2 11" xfId="36"/>
    <cellStyle name="Примечание 2 2 12" xfId="37"/>
    <cellStyle name="Примечание 2 2 13" xfId="38"/>
    <cellStyle name="Примечание 2 2 2" xfId="39"/>
    <cellStyle name="Примечание 2 2 3" xfId="40"/>
    <cellStyle name="Примечание 2 2 4" xfId="41"/>
    <cellStyle name="Примечание 2 2 5" xfId="42"/>
    <cellStyle name="Примечание 2 2 6" xfId="43"/>
    <cellStyle name="Примечание 2 2 7" xfId="44"/>
    <cellStyle name="Примечание 2 2 8" xfId="45"/>
    <cellStyle name="Примечание 2 2 9" xfId="46"/>
    <cellStyle name="Примечание 3" xfId="47"/>
    <cellStyle name="Примечание 3 10" xfId="48"/>
    <cellStyle name="Примечание 3 11" xfId="49"/>
    <cellStyle name="Примечание 3 12" xfId="50"/>
    <cellStyle name="Примечание 3 13" xfId="51"/>
    <cellStyle name="Примечание 3 2" xfId="52"/>
    <cellStyle name="Примечание 3 3" xfId="53"/>
    <cellStyle name="Примечание 3 4" xfId="54"/>
    <cellStyle name="Примечание 3 5" xfId="55"/>
    <cellStyle name="Примечание 3 6" xfId="56"/>
    <cellStyle name="Примечание 3 7" xfId="57"/>
    <cellStyle name="Примечание 3 8" xfId="58"/>
    <cellStyle name="Примечание 3 9" xfId="59"/>
    <cellStyle name="Процентный 2" xfId="60"/>
    <cellStyle name="Процентный 3" xfId="61"/>
    <cellStyle name="Финансовый" xfId="62"/>
    <cellStyle name="Финансовый [0] 2" xfId="63"/>
    <cellStyle name="xl29" xfId="64"/>
    <cellStyle name="xl39" xfId="65"/>
    <cellStyle name="Обычный 3 2" xfId="66"/>
    <cellStyle name="Обычный 3 3" xfId="67"/>
    <cellStyle name="Процентный 3 2" xfId="68"/>
    <cellStyle name="Процентный 3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"/>
  <sheetViews>
    <sheetView tabSelected="1" view="pageLayout" zoomScaleSheetLayoutView="100" workbookViewId="0" topLeftCell="A1">
      <selection activeCell="A12" sqref="A12:C12"/>
    </sheetView>
  </sheetViews>
  <sheetFormatPr defaultColWidth="9.00390625" defaultRowHeight="12.75"/>
  <cols>
    <col min="1" max="1" width="28.125" style="4" customWidth="1"/>
    <col min="2" max="2" width="62.375" style="2" customWidth="1"/>
    <col min="3" max="3" width="14.875" style="8" customWidth="1"/>
    <col min="4" max="4" width="12.00390625" style="8" customWidth="1"/>
    <col min="5" max="16384" width="9.125" style="7" customWidth="1"/>
  </cols>
  <sheetData>
    <row r="1" spans="1:4" ht="12.75">
      <c r="A1" s="69" t="s">
        <v>180</v>
      </c>
      <c r="B1" s="69"/>
      <c r="C1" s="69"/>
      <c r="D1" s="7"/>
    </row>
    <row r="2" spans="1:4" ht="12.75">
      <c r="A2" s="70" t="s">
        <v>177</v>
      </c>
      <c r="B2" s="70"/>
      <c r="C2" s="70"/>
      <c r="D2" s="7"/>
    </row>
    <row r="3" spans="1:4" ht="12.75">
      <c r="A3" s="70" t="s">
        <v>178</v>
      </c>
      <c r="B3" s="70"/>
      <c r="C3" s="70"/>
      <c r="D3" s="7"/>
    </row>
    <row r="4" spans="1:4" ht="12.75">
      <c r="A4" s="70" t="s">
        <v>179</v>
      </c>
      <c r="B4" s="70"/>
      <c r="C4" s="70"/>
      <c r="D4" s="7"/>
    </row>
    <row r="5" spans="1:4" ht="12.75">
      <c r="A5" s="70" t="s">
        <v>307</v>
      </c>
      <c r="B5" s="70"/>
      <c r="C5" s="70"/>
      <c r="D5" s="7"/>
    </row>
    <row r="6" spans="1:4" ht="12.75">
      <c r="A6" s="42"/>
      <c r="B6" s="42"/>
      <c r="C6" s="55"/>
      <c r="D6" s="7"/>
    </row>
    <row r="7" spans="1:4" ht="12.75">
      <c r="A7" s="69" t="s">
        <v>180</v>
      </c>
      <c r="B7" s="69"/>
      <c r="C7" s="69"/>
      <c r="D7" s="7"/>
    </row>
    <row r="8" spans="1:4" ht="12.75">
      <c r="A8" s="70" t="s">
        <v>177</v>
      </c>
      <c r="B8" s="70"/>
      <c r="C8" s="70"/>
      <c r="D8" s="7"/>
    </row>
    <row r="9" spans="1:4" ht="12.75">
      <c r="A9" s="70" t="s">
        <v>178</v>
      </c>
      <c r="B9" s="70"/>
      <c r="C9" s="70"/>
      <c r="D9" s="7"/>
    </row>
    <row r="10" spans="1:4" ht="12.75">
      <c r="A10" s="70" t="s">
        <v>179</v>
      </c>
      <c r="B10" s="70"/>
      <c r="C10" s="70"/>
      <c r="D10" s="7"/>
    </row>
    <row r="11" spans="1:4" ht="12.75">
      <c r="A11" s="70" t="s">
        <v>308</v>
      </c>
      <c r="B11" s="70"/>
      <c r="C11" s="70"/>
      <c r="D11" s="7"/>
    </row>
    <row r="12" spans="1:3" s="9" customFormat="1" ht="18.75">
      <c r="A12" s="68" t="s">
        <v>32</v>
      </c>
      <c r="B12" s="68"/>
      <c r="C12" s="68"/>
    </row>
    <row r="13" spans="1:3" s="9" customFormat="1" ht="18.75">
      <c r="A13" s="68" t="s">
        <v>31</v>
      </c>
      <c r="B13" s="68"/>
      <c r="C13" s="68"/>
    </row>
    <row r="14" spans="1:4" s="9" customFormat="1" ht="18.75">
      <c r="A14" s="68" t="s">
        <v>266</v>
      </c>
      <c r="B14" s="68"/>
      <c r="C14" s="68"/>
      <c r="D14" s="41"/>
    </row>
    <row r="15" spans="1:4" ht="16.5" thickBot="1">
      <c r="A15" s="5"/>
      <c r="B15" s="1"/>
      <c r="C15" s="10" t="s">
        <v>176</v>
      </c>
      <c r="D15" s="7"/>
    </row>
    <row r="16" spans="1:4" ht="32.25" thickBot="1">
      <c r="A16" s="11" t="s">
        <v>33</v>
      </c>
      <c r="B16" s="12" t="s">
        <v>29</v>
      </c>
      <c r="C16" s="13" t="s">
        <v>241</v>
      </c>
      <c r="D16" s="7"/>
    </row>
    <row r="17" spans="1:3" s="6" customFormat="1" ht="16.5" thickBot="1">
      <c r="A17" s="14">
        <v>1</v>
      </c>
      <c r="B17" s="15" t="s">
        <v>30</v>
      </c>
      <c r="C17" s="16">
        <v>3</v>
      </c>
    </row>
    <row r="18" spans="1:4" ht="12.75">
      <c r="A18" s="17" t="s">
        <v>34</v>
      </c>
      <c r="B18" s="18" t="s">
        <v>35</v>
      </c>
      <c r="C18" s="19">
        <f>C19+C32+C48+C54+C75+C81+C84+C91+C40+C26+C103</f>
        <v>4497947</v>
      </c>
      <c r="D18" s="7"/>
    </row>
    <row r="19" spans="1:4" ht="12.75">
      <c r="A19" s="20" t="s">
        <v>36</v>
      </c>
      <c r="B19" s="21" t="s">
        <v>37</v>
      </c>
      <c r="C19" s="22">
        <f>C20</f>
        <v>2499283</v>
      </c>
      <c r="D19" s="7"/>
    </row>
    <row r="20" spans="1:4" ht="12.75">
      <c r="A20" s="20" t="s">
        <v>38</v>
      </c>
      <c r="B20" s="21" t="s">
        <v>156</v>
      </c>
      <c r="C20" s="22">
        <f>C22+C23+C24+C25</f>
        <v>2499283</v>
      </c>
      <c r="D20" s="7"/>
    </row>
    <row r="21" spans="1:4" ht="19.5" customHeight="1">
      <c r="A21" s="20"/>
      <c r="B21" s="23" t="s">
        <v>39</v>
      </c>
      <c r="C21" s="24">
        <v>1133135</v>
      </c>
      <c r="D21" s="7"/>
    </row>
    <row r="22" spans="1:4" ht="81.75" customHeight="1">
      <c r="A22" s="39" t="s">
        <v>40</v>
      </c>
      <c r="B22" s="25" t="s">
        <v>111</v>
      </c>
      <c r="C22" s="51">
        <v>2366821</v>
      </c>
      <c r="D22" s="7"/>
    </row>
    <row r="23" spans="1:4" ht="117" customHeight="1">
      <c r="A23" s="39" t="s">
        <v>41</v>
      </c>
      <c r="B23" s="25" t="s">
        <v>0</v>
      </c>
      <c r="C23" s="51">
        <v>32491</v>
      </c>
      <c r="D23" s="7"/>
    </row>
    <row r="24" spans="1:4" ht="48" customHeight="1">
      <c r="A24" s="39" t="s">
        <v>42</v>
      </c>
      <c r="B24" s="25" t="s">
        <v>1</v>
      </c>
      <c r="C24" s="51">
        <v>27492</v>
      </c>
      <c r="D24" s="7"/>
    </row>
    <row r="25" spans="1:4" ht="96.75" customHeight="1">
      <c r="A25" s="39" t="s">
        <v>122</v>
      </c>
      <c r="B25" s="25" t="s">
        <v>181</v>
      </c>
      <c r="C25" s="51">
        <v>72479</v>
      </c>
      <c r="D25" s="7"/>
    </row>
    <row r="26" spans="1:4" ht="32.25" customHeight="1">
      <c r="A26" s="20" t="s">
        <v>112</v>
      </c>
      <c r="B26" s="26" t="s">
        <v>157</v>
      </c>
      <c r="C26" s="22">
        <f>C27</f>
        <v>45240</v>
      </c>
      <c r="D26" s="7"/>
    </row>
    <row r="27" spans="1:4" ht="36.75" customHeight="1">
      <c r="A27" s="39" t="s">
        <v>113</v>
      </c>
      <c r="B27" s="25" t="s">
        <v>114</v>
      </c>
      <c r="C27" s="51">
        <f>SUM(C28+C30+C29+C31)</f>
        <v>45240</v>
      </c>
      <c r="D27" s="7"/>
    </row>
    <row r="28" spans="1:4" ht="82.5" customHeight="1">
      <c r="A28" s="39" t="s">
        <v>123</v>
      </c>
      <c r="B28" s="25" t="s">
        <v>135</v>
      </c>
      <c r="C28" s="51">
        <v>11989</v>
      </c>
      <c r="D28" s="7"/>
    </row>
    <row r="29" spans="1:4" ht="96.75" customHeight="1">
      <c r="A29" s="39" t="s">
        <v>131</v>
      </c>
      <c r="B29" s="25" t="s">
        <v>292</v>
      </c>
      <c r="C29" s="51">
        <v>317</v>
      </c>
      <c r="D29" s="7"/>
    </row>
    <row r="30" spans="1:4" ht="78" customHeight="1">
      <c r="A30" s="39" t="s">
        <v>124</v>
      </c>
      <c r="B30" s="25" t="s">
        <v>134</v>
      </c>
      <c r="C30" s="51">
        <v>32211</v>
      </c>
      <c r="D30" s="7"/>
    </row>
    <row r="31" spans="1:4" ht="83.25" customHeight="1">
      <c r="A31" s="39" t="s">
        <v>132</v>
      </c>
      <c r="B31" s="25" t="s">
        <v>133</v>
      </c>
      <c r="C31" s="51">
        <v>723</v>
      </c>
      <c r="D31" s="7"/>
    </row>
    <row r="32" spans="1:4" ht="12.75">
      <c r="A32" s="20" t="s">
        <v>43</v>
      </c>
      <c r="B32" s="21" t="s">
        <v>158</v>
      </c>
      <c r="C32" s="22">
        <f>SUM(C33+C37+C38+C39)</f>
        <v>837188</v>
      </c>
      <c r="D32" s="7"/>
    </row>
    <row r="33" spans="1:4" ht="31.5">
      <c r="A33" s="20" t="s">
        <v>116</v>
      </c>
      <c r="B33" s="21" t="s">
        <v>115</v>
      </c>
      <c r="C33" s="22">
        <f>C34+C35+C36</f>
        <v>519487</v>
      </c>
      <c r="D33" s="7"/>
    </row>
    <row r="34" spans="1:4" ht="31.5">
      <c r="A34" s="39" t="s">
        <v>119</v>
      </c>
      <c r="B34" s="27" t="s">
        <v>117</v>
      </c>
      <c r="C34" s="51">
        <v>379853</v>
      </c>
      <c r="D34" s="7"/>
    </row>
    <row r="35" spans="1:4" ht="64.5" customHeight="1">
      <c r="A35" s="39" t="s">
        <v>120</v>
      </c>
      <c r="B35" s="27" t="s">
        <v>264</v>
      </c>
      <c r="C35" s="51">
        <v>139634</v>
      </c>
      <c r="D35" s="7"/>
    </row>
    <row r="36" spans="1:4" ht="31.5" hidden="1">
      <c r="A36" s="39" t="s">
        <v>121</v>
      </c>
      <c r="B36" s="27" t="s">
        <v>118</v>
      </c>
      <c r="C36" s="51">
        <v>0</v>
      </c>
      <c r="D36" s="7"/>
    </row>
    <row r="37" spans="1:4" ht="31.5">
      <c r="A37" s="20" t="s">
        <v>44</v>
      </c>
      <c r="B37" s="21" t="s">
        <v>45</v>
      </c>
      <c r="C37" s="22">
        <v>297070</v>
      </c>
      <c r="D37" s="7"/>
    </row>
    <row r="38" spans="1:4" ht="12.75">
      <c r="A38" s="20" t="s">
        <v>46</v>
      </c>
      <c r="B38" s="21" t="s">
        <v>47</v>
      </c>
      <c r="C38" s="22">
        <v>7199</v>
      </c>
      <c r="D38" s="7"/>
    </row>
    <row r="39" spans="1:4" ht="31.5">
      <c r="A39" s="20" t="s">
        <v>263</v>
      </c>
      <c r="B39" s="21" t="s">
        <v>136</v>
      </c>
      <c r="C39" s="22">
        <v>13432</v>
      </c>
      <c r="D39" s="7"/>
    </row>
    <row r="40" spans="1:4" ht="12.75">
      <c r="A40" s="20" t="s">
        <v>48</v>
      </c>
      <c r="B40" s="21" t="s">
        <v>159</v>
      </c>
      <c r="C40" s="22">
        <f>C41+C43</f>
        <v>401144</v>
      </c>
      <c r="D40" s="7"/>
    </row>
    <row r="41" spans="1:4" ht="12.75">
      <c r="A41" s="20" t="s">
        <v>49</v>
      </c>
      <c r="B41" s="21" t="s">
        <v>50</v>
      </c>
      <c r="C41" s="22">
        <f>C42</f>
        <v>153971</v>
      </c>
      <c r="D41" s="7"/>
    </row>
    <row r="42" spans="1:4" ht="47.25">
      <c r="A42" s="39" t="s">
        <v>51</v>
      </c>
      <c r="B42" s="25" t="s">
        <v>2</v>
      </c>
      <c r="C42" s="51">
        <v>153971</v>
      </c>
      <c r="D42" s="7"/>
    </row>
    <row r="43" spans="1:4" ht="12.75">
      <c r="A43" s="20" t="s">
        <v>52</v>
      </c>
      <c r="B43" s="21" t="s">
        <v>155</v>
      </c>
      <c r="C43" s="22">
        <f>C44+C46</f>
        <v>247173</v>
      </c>
      <c r="D43" s="7"/>
    </row>
    <row r="44" spans="1:4" ht="12.75">
      <c r="A44" s="39" t="s">
        <v>139</v>
      </c>
      <c r="B44" s="28" t="s">
        <v>137</v>
      </c>
      <c r="C44" s="51">
        <f aca="true" t="shared" si="0" ref="C44">C45</f>
        <v>174107</v>
      </c>
      <c r="D44" s="7"/>
    </row>
    <row r="45" spans="1:4" ht="34.5" customHeight="1">
      <c r="A45" s="39" t="s">
        <v>138</v>
      </c>
      <c r="B45" s="28" t="s">
        <v>140</v>
      </c>
      <c r="C45" s="51">
        <v>174107</v>
      </c>
      <c r="D45" s="7"/>
    </row>
    <row r="46" spans="1:4" ht="12.75">
      <c r="A46" s="39" t="s">
        <v>141</v>
      </c>
      <c r="B46" s="28" t="s">
        <v>143</v>
      </c>
      <c r="C46" s="51">
        <f aca="true" t="shared" si="1" ref="C46">C47</f>
        <v>73066</v>
      </c>
      <c r="D46" s="7"/>
    </row>
    <row r="47" spans="1:4" ht="34.5" customHeight="1">
      <c r="A47" s="29" t="s">
        <v>142</v>
      </c>
      <c r="B47" s="28" t="s">
        <v>144</v>
      </c>
      <c r="C47" s="51">
        <v>73066</v>
      </c>
      <c r="D47" s="7"/>
    </row>
    <row r="48" spans="1:3" s="3" customFormat="1" ht="12.75">
      <c r="A48" s="20" t="s">
        <v>53</v>
      </c>
      <c r="B48" s="26" t="s">
        <v>54</v>
      </c>
      <c r="C48" s="22">
        <f>C49+C51</f>
        <v>92128</v>
      </c>
    </row>
    <row r="49" spans="1:3" s="3" customFormat="1" ht="37.5" customHeight="1">
      <c r="A49" s="39" t="s">
        <v>55</v>
      </c>
      <c r="B49" s="25" t="s">
        <v>3</v>
      </c>
      <c r="C49" s="51">
        <f>C50</f>
        <v>90241</v>
      </c>
    </row>
    <row r="50" spans="1:4" ht="51" customHeight="1">
      <c r="A50" s="39" t="s">
        <v>56</v>
      </c>
      <c r="B50" s="25" t="s">
        <v>57</v>
      </c>
      <c r="C50" s="51">
        <v>90241</v>
      </c>
      <c r="D50" s="7"/>
    </row>
    <row r="51" spans="1:4" ht="35.25" customHeight="1">
      <c r="A51" s="39" t="s">
        <v>58</v>
      </c>
      <c r="B51" s="30" t="s">
        <v>59</v>
      </c>
      <c r="C51" s="51">
        <f>C52+C53</f>
        <v>1887</v>
      </c>
      <c r="D51" s="7"/>
    </row>
    <row r="52" spans="1:4" ht="31.5">
      <c r="A52" s="39" t="s">
        <v>4</v>
      </c>
      <c r="B52" s="25" t="s">
        <v>60</v>
      </c>
      <c r="C52" s="51">
        <v>1770</v>
      </c>
      <c r="D52" s="7"/>
    </row>
    <row r="53" spans="1:4" ht="93" customHeight="1">
      <c r="A53" s="39" t="s">
        <v>262</v>
      </c>
      <c r="B53" s="25" t="s">
        <v>154</v>
      </c>
      <c r="C53" s="51">
        <v>117</v>
      </c>
      <c r="D53" s="7"/>
    </row>
    <row r="54" spans="1:3" s="3" customFormat="1" ht="48.75" customHeight="1">
      <c r="A54" s="20" t="s">
        <v>61</v>
      </c>
      <c r="B54" s="26" t="s">
        <v>182</v>
      </c>
      <c r="C54" s="22">
        <f>C55+C65+C68</f>
        <v>380431</v>
      </c>
    </row>
    <row r="55" spans="1:3" s="3" customFormat="1" ht="100.5" customHeight="1">
      <c r="A55" s="20" t="s">
        <v>62</v>
      </c>
      <c r="B55" s="26" t="s">
        <v>63</v>
      </c>
      <c r="C55" s="22">
        <f>C60+C56</f>
        <v>328644</v>
      </c>
    </row>
    <row r="56" spans="1:3" s="3" customFormat="1" ht="79.5" customHeight="1">
      <c r="A56" s="20" t="s">
        <v>64</v>
      </c>
      <c r="B56" s="26" t="s">
        <v>5</v>
      </c>
      <c r="C56" s="22">
        <f>C57</f>
        <v>298823</v>
      </c>
    </row>
    <row r="57" spans="1:4" ht="80.25" customHeight="1">
      <c r="A57" s="39" t="s">
        <v>6</v>
      </c>
      <c r="B57" s="25" t="s">
        <v>7</v>
      </c>
      <c r="C57" s="51">
        <f>C58+C59</f>
        <v>298823</v>
      </c>
      <c r="D57" s="7"/>
    </row>
    <row r="58" spans="1:4" ht="61.5" customHeight="1">
      <c r="A58" s="39" t="s">
        <v>8</v>
      </c>
      <c r="B58" s="25" t="s">
        <v>9</v>
      </c>
      <c r="C58" s="51">
        <v>298823</v>
      </c>
      <c r="D58" s="7"/>
    </row>
    <row r="59" spans="1:4" ht="60" customHeight="1" hidden="1">
      <c r="A59" s="39" t="s">
        <v>10</v>
      </c>
      <c r="B59" s="25" t="s">
        <v>11</v>
      </c>
      <c r="C59" s="51">
        <v>0</v>
      </c>
      <c r="D59" s="7"/>
    </row>
    <row r="60" spans="1:4" ht="96.75" customHeight="1">
      <c r="A60" s="20" t="s">
        <v>65</v>
      </c>
      <c r="B60" s="21" t="s">
        <v>66</v>
      </c>
      <c r="C60" s="22">
        <f>C61</f>
        <v>29821</v>
      </c>
      <c r="D60" s="7"/>
    </row>
    <row r="61" spans="1:4" ht="78" customHeight="1">
      <c r="A61" s="39" t="s">
        <v>12</v>
      </c>
      <c r="B61" s="25" t="s">
        <v>13</v>
      </c>
      <c r="C61" s="51">
        <f>C62+C63+C64</f>
        <v>29821</v>
      </c>
      <c r="D61" s="7"/>
    </row>
    <row r="62" spans="1:4" ht="78.75">
      <c r="A62" s="39" t="s">
        <v>67</v>
      </c>
      <c r="B62" s="25" t="s">
        <v>225</v>
      </c>
      <c r="C62" s="51">
        <v>28524</v>
      </c>
      <c r="D62" s="7"/>
    </row>
    <row r="63" spans="1:4" ht="33.75" customHeight="1">
      <c r="A63" s="39" t="s">
        <v>68</v>
      </c>
      <c r="B63" s="25" t="s">
        <v>226</v>
      </c>
      <c r="C63" s="51">
        <v>471</v>
      </c>
      <c r="D63" s="7"/>
    </row>
    <row r="64" spans="1:4" ht="145.5" customHeight="1">
      <c r="A64" s="39" t="s">
        <v>183</v>
      </c>
      <c r="B64" s="25" t="s">
        <v>184</v>
      </c>
      <c r="C64" s="51">
        <v>826</v>
      </c>
      <c r="D64" s="7"/>
    </row>
    <row r="65" spans="1:4" ht="31.5">
      <c r="A65" s="20" t="s">
        <v>69</v>
      </c>
      <c r="B65" s="21" t="s">
        <v>70</v>
      </c>
      <c r="C65" s="22">
        <f aca="true" t="shared" si="2" ref="C65:C66">C66</f>
        <v>6071</v>
      </c>
      <c r="D65" s="7"/>
    </row>
    <row r="66" spans="1:4" ht="51" customHeight="1">
      <c r="A66" s="39" t="s">
        <v>71</v>
      </c>
      <c r="B66" s="27" t="s">
        <v>14</v>
      </c>
      <c r="C66" s="51">
        <f t="shared" si="2"/>
        <v>6071</v>
      </c>
      <c r="D66" s="7"/>
    </row>
    <row r="67" spans="1:4" ht="51" customHeight="1">
      <c r="A67" s="39" t="s">
        <v>72</v>
      </c>
      <c r="B67" s="27" t="s">
        <v>15</v>
      </c>
      <c r="C67" s="51">
        <v>6071</v>
      </c>
      <c r="D67" s="7"/>
    </row>
    <row r="68" spans="1:4" ht="98.25" customHeight="1">
      <c r="A68" s="20" t="s">
        <v>73</v>
      </c>
      <c r="B68" s="21" t="s">
        <v>16</v>
      </c>
      <c r="C68" s="22">
        <f aca="true" t="shared" si="3" ref="C68:C69">C69</f>
        <v>45716</v>
      </c>
      <c r="D68" s="7"/>
    </row>
    <row r="69" spans="1:4" ht="78.75" customHeight="1">
      <c r="A69" s="39" t="s">
        <v>74</v>
      </c>
      <c r="B69" s="27" t="s">
        <v>17</v>
      </c>
      <c r="C69" s="51">
        <f t="shared" si="3"/>
        <v>45716</v>
      </c>
      <c r="D69" s="7"/>
    </row>
    <row r="70" spans="1:4" ht="79.5" customHeight="1">
      <c r="A70" s="39" t="s">
        <v>75</v>
      </c>
      <c r="B70" s="27" t="s">
        <v>76</v>
      </c>
      <c r="C70" s="51">
        <f>SUM(C71:C74)</f>
        <v>45716</v>
      </c>
      <c r="D70" s="7"/>
    </row>
    <row r="71" spans="1:4" ht="19.5" customHeight="1">
      <c r="A71" s="39" t="s">
        <v>77</v>
      </c>
      <c r="B71" s="27" t="s">
        <v>78</v>
      </c>
      <c r="C71" s="51">
        <v>17895</v>
      </c>
      <c r="D71" s="7"/>
    </row>
    <row r="72" spans="1:4" ht="12.75">
      <c r="A72" s="39" t="s">
        <v>79</v>
      </c>
      <c r="B72" s="27" t="s">
        <v>153</v>
      </c>
      <c r="C72" s="51">
        <v>17821</v>
      </c>
      <c r="D72" s="7"/>
    </row>
    <row r="73" spans="1:4" ht="12.75">
      <c r="A73" s="39" t="s">
        <v>80</v>
      </c>
      <c r="B73" s="27" t="s">
        <v>81</v>
      </c>
      <c r="C73" s="51">
        <v>5000</v>
      </c>
      <c r="D73" s="7"/>
    </row>
    <row r="74" spans="1:4" ht="30.75" customHeight="1">
      <c r="A74" s="39" t="s">
        <v>82</v>
      </c>
      <c r="B74" s="27" t="s">
        <v>83</v>
      </c>
      <c r="C74" s="51">
        <v>5000</v>
      </c>
      <c r="D74" s="7"/>
    </row>
    <row r="75" spans="1:4" ht="31.5">
      <c r="A75" s="20" t="s">
        <v>84</v>
      </c>
      <c r="B75" s="21" t="s">
        <v>85</v>
      </c>
      <c r="C75" s="22">
        <f>C76</f>
        <v>2980</v>
      </c>
      <c r="D75" s="7"/>
    </row>
    <row r="76" spans="1:4" ht="18.75" customHeight="1">
      <c r="A76" s="20" t="s">
        <v>86</v>
      </c>
      <c r="B76" s="21" t="s">
        <v>87</v>
      </c>
      <c r="C76" s="22">
        <f>SUM(C77:C80)</f>
        <v>2980</v>
      </c>
      <c r="D76" s="7"/>
    </row>
    <row r="77" spans="1:4" ht="31.5">
      <c r="A77" s="39" t="s">
        <v>103</v>
      </c>
      <c r="B77" s="27" t="s">
        <v>105</v>
      </c>
      <c r="C77" s="51">
        <v>849</v>
      </c>
      <c r="D77" s="7"/>
    </row>
    <row r="78" spans="1:4" ht="31.5" hidden="1">
      <c r="A78" s="39" t="s">
        <v>104</v>
      </c>
      <c r="B78" s="27" t="s">
        <v>106</v>
      </c>
      <c r="C78" s="51">
        <v>0</v>
      </c>
      <c r="D78" s="7"/>
    </row>
    <row r="79" spans="1:4" ht="18.75" customHeight="1">
      <c r="A79" s="39" t="s">
        <v>107</v>
      </c>
      <c r="B79" s="27" t="s">
        <v>108</v>
      </c>
      <c r="C79" s="51">
        <v>1461</v>
      </c>
      <c r="D79" s="7"/>
    </row>
    <row r="80" spans="1:4" ht="23.25" customHeight="1">
      <c r="A80" s="39" t="s">
        <v>109</v>
      </c>
      <c r="B80" s="27" t="s">
        <v>110</v>
      </c>
      <c r="C80" s="51">
        <v>670</v>
      </c>
      <c r="D80" s="7"/>
    </row>
    <row r="81" spans="1:3" s="3" customFormat="1" ht="37.5" customHeight="1">
      <c r="A81" s="20" t="s">
        <v>88</v>
      </c>
      <c r="B81" s="21" t="s">
        <v>18</v>
      </c>
      <c r="C81" s="22">
        <f>C82+C83</f>
        <v>2350</v>
      </c>
    </row>
    <row r="82" spans="1:4" ht="12.75">
      <c r="A82" s="39" t="s">
        <v>125</v>
      </c>
      <c r="B82" s="27" t="s">
        <v>126</v>
      </c>
      <c r="C82" s="51">
        <f>600+1500</f>
        <v>2100</v>
      </c>
      <c r="D82" s="7"/>
    </row>
    <row r="83" spans="1:4" ht="12.75">
      <c r="A83" s="39" t="s">
        <v>89</v>
      </c>
      <c r="B83" s="27" t="s">
        <v>90</v>
      </c>
      <c r="C83" s="51">
        <f>250</f>
        <v>250</v>
      </c>
      <c r="D83" s="7"/>
    </row>
    <row r="84" spans="1:3" s="3" customFormat="1" ht="31.5">
      <c r="A84" s="20" t="s">
        <v>91</v>
      </c>
      <c r="B84" s="21" t="s">
        <v>92</v>
      </c>
      <c r="C84" s="22">
        <f>C85+C88</f>
        <v>128284</v>
      </c>
    </row>
    <row r="85" spans="1:3" s="3" customFormat="1" ht="94.5">
      <c r="A85" s="20" t="s">
        <v>265</v>
      </c>
      <c r="B85" s="21" t="s">
        <v>221</v>
      </c>
      <c r="C85" s="22">
        <f aca="true" t="shared" si="4" ref="C85:C86">C86</f>
        <v>54771</v>
      </c>
    </row>
    <row r="86" spans="1:4" ht="94.5" customHeight="1">
      <c r="A86" s="39" t="s">
        <v>19</v>
      </c>
      <c r="B86" s="27" t="s">
        <v>222</v>
      </c>
      <c r="C86" s="51">
        <f t="shared" si="4"/>
        <v>54771</v>
      </c>
      <c r="D86" s="7"/>
    </row>
    <row r="87" spans="1:4" ht="99" customHeight="1">
      <c r="A87" s="39" t="s">
        <v>20</v>
      </c>
      <c r="B87" s="27" t="s">
        <v>21</v>
      </c>
      <c r="C87" s="51">
        <v>54771</v>
      </c>
      <c r="D87" s="7"/>
    </row>
    <row r="88" spans="1:4" ht="34.5" customHeight="1">
      <c r="A88" s="20" t="s">
        <v>93</v>
      </c>
      <c r="B88" s="21" t="s">
        <v>223</v>
      </c>
      <c r="C88" s="22">
        <f aca="true" t="shared" si="5" ref="C88:C89">C89</f>
        <v>73513</v>
      </c>
      <c r="D88" s="7"/>
    </row>
    <row r="89" spans="1:4" ht="39.75" customHeight="1">
      <c r="A89" s="39" t="s">
        <v>94</v>
      </c>
      <c r="B89" s="27" t="s">
        <v>95</v>
      </c>
      <c r="C89" s="51">
        <f t="shared" si="5"/>
        <v>73513</v>
      </c>
      <c r="D89" s="7"/>
    </row>
    <row r="90" spans="1:4" ht="50.25" customHeight="1">
      <c r="A90" s="39" t="s">
        <v>22</v>
      </c>
      <c r="B90" s="27" t="s">
        <v>96</v>
      </c>
      <c r="C90" s="51">
        <v>73513</v>
      </c>
      <c r="D90" s="7"/>
    </row>
    <row r="91" spans="1:4" ht="12.75">
      <c r="A91" s="20" t="s">
        <v>97</v>
      </c>
      <c r="B91" s="21" t="s">
        <v>98</v>
      </c>
      <c r="C91" s="22">
        <f>SUM(C92:C102)</f>
        <v>84826</v>
      </c>
      <c r="D91" s="7"/>
    </row>
    <row r="92" spans="1:4" ht="31.5">
      <c r="A92" s="39" t="s">
        <v>23</v>
      </c>
      <c r="B92" s="27" t="s">
        <v>99</v>
      </c>
      <c r="C92" s="51">
        <v>2781</v>
      </c>
      <c r="D92" s="7"/>
    </row>
    <row r="93" spans="1:4" ht="66" customHeight="1">
      <c r="A93" s="39" t="s">
        <v>24</v>
      </c>
      <c r="B93" s="27" t="s">
        <v>100</v>
      </c>
      <c r="C93" s="51">
        <v>490</v>
      </c>
      <c r="D93" s="7"/>
    </row>
    <row r="94" spans="1:4" ht="64.5" customHeight="1">
      <c r="A94" s="39" t="s">
        <v>25</v>
      </c>
      <c r="B94" s="27" t="s">
        <v>26</v>
      </c>
      <c r="C94" s="51">
        <v>1501</v>
      </c>
      <c r="D94" s="7"/>
    </row>
    <row r="95" spans="1:4" ht="111" customHeight="1">
      <c r="A95" s="39" t="s">
        <v>27</v>
      </c>
      <c r="B95" s="27" t="s">
        <v>228</v>
      </c>
      <c r="C95" s="51">
        <v>11459</v>
      </c>
      <c r="D95" s="7"/>
    </row>
    <row r="96" spans="1:3" s="3" customFormat="1" ht="64.5" customHeight="1">
      <c r="A96" s="39" t="s">
        <v>101</v>
      </c>
      <c r="B96" s="27" t="s">
        <v>102</v>
      </c>
      <c r="C96" s="51">
        <v>1736</v>
      </c>
    </row>
    <row r="97" spans="1:3" s="3" customFormat="1" ht="31.5">
      <c r="A97" s="39" t="s">
        <v>145</v>
      </c>
      <c r="B97" s="27" t="s">
        <v>146</v>
      </c>
      <c r="C97" s="51">
        <v>10934</v>
      </c>
    </row>
    <row r="98" spans="1:4" ht="60.75" customHeight="1">
      <c r="A98" s="39" t="s">
        <v>28</v>
      </c>
      <c r="B98" s="27" t="s">
        <v>224</v>
      </c>
      <c r="C98" s="51">
        <v>521</v>
      </c>
      <c r="D98" s="7"/>
    </row>
    <row r="99" spans="1:4" ht="38.25" customHeight="1">
      <c r="A99" s="39" t="s">
        <v>148</v>
      </c>
      <c r="B99" s="27" t="s">
        <v>147</v>
      </c>
      <c r="C99" s="51">
        <v>2858</v>
      </c>
      <c r="D99" s="7"/>
    </row>
    <row r="100" spans="1:4" ht="67.5" customHeight="1">
      <c r="A100" s="39" t="s">
        <v>149</v>
      </c>
      <c r="B100" s="27" t="s">
        <v>151</v>
      </c>
      <c r="C100" s="51">
        <v>7040</v>
      </c>
      <c r="D100" s="7"/>
    </row>
    <row r="101" spans="1:4" ht="36.75" customHeight="1">
      <c r="A101" s="39" t="s">
        <v>150</v>
      </c>
      <c r="B101" s="27" t="s">
        <v>152</v>
      </c>
      <c r="C101" s="51">
        <v>6101</v>
      </c>
      <c r="D101" s="7"/>
    </row>
    <row r="102" spans="1:4" ht="51.75" customHeight="1">
      <c r="A102" s="39" t="s">
        <v>260</v>
      </c>
      <c r="B102" s="27" t="s">
        <v>261</v>
      </c>
      <c r="C102" s="51">
        <v>39405</v>
      </c>
      <c r="D102" s="7"/>
    </row>
    <row r="103" spans="1:4" ht="12.75">
      <c r="A103" s="20" t="s">
        <v>127</v>
      </c>
      <c r="B103" s="21" t="s">
        <v>128</v>
      </c>
      <c r="C103" s="22">
        <f>SUM(C104:C106)</f>
        <v>24093</v>
      </c>
      <c r="D103" s="7"/>
    </row>
    <row r="104" spans="1:4" ht="34.5" customHeight="1">
      <c r="A104" s="39" t="s">
        <v>129</v>
      </c>
      <c r="B104" s="27" t="s">
        <v>130</v>
      </c>
      <c r="C104" s="51">
        <v>19578</v>
      </c>
      <c r="D104" s="7"/>
    </row>
    <row r="105" spans="1:4" ht="63">
      <c r="A105" s="39" t="s">
        <v>185</v>
      </c>
      <c r="B105" s="27" t="s">
        <v>187</v>
      </c>
      <c r="C105" s="51">
        <v>300</v>
      </c>
      <c r="D105" s="7"/>
    </row>
    <row r="106" spans="1:4" ht="48.75" customHeight="1">
      <c r="A106" s="39" t="s">
        <v>186</v>
      </c>
      <c r="B106" s="27" t="s">
        <v>188</v>
      </c>
      <c r="C106" s="51">
        <v>4215</v>
      </c>
      <c r="D106" s="7"/>
    </row>
    <row r="107" spans="1:4" ht="12.75">
      <c r="A107" s="20" t="s">
        <v>160</v>
      </c>
      <c r="B107" s="31" t="s">
        <v>161</v>
      </c>
      <c r="C107" s="22">
        <f>C108</f>
        <v>5332492.3</v>
      </c>
      <c r="D107" s="7"/>
    </row>
    <row r="108" spans="1:4" ht="31.5">
      <c r="A108" s="20" t="s">
        <v>162</v>
      </c>
      <c r="B108" s="31" t="s">
        <v>163</v>
      </c>
      <c r="C108" s="22">
        <f>C109+C112+C149+C165</f>
        <v>5332492.3</v>
      </c>
      <c r="D108" s="7"/>
    </row>
    <row r="109" spans="1:4" ht="31.5">
      <c r="A109" s="20" t="s">
        <v>243</v>
      </c>
      <c r="B109" s="31" t="s">
        <v>196</v>
      </c>
      <c r="C109" s="22">
        <f aca="true" t="shared" si="6" ref="C109:C110">C110</f>
        <v>257795.9</v>
      </c>
      <c r="D109" s="7"/>
    </row>
    <row r="110" spans="1:4" ht="21" customHeight="1">
      <c r="A110" s="39" t="s">
        <v>244</v>
      </c>
      <c r="B110" s="32" t="s">
        <v>164</v>
      </c>
      <c r="C110" s="51">
        <f t="shared" si="6"/>
        <v>257795.9</v>
      </c>
      <c r="D110" s="7"/>
    </row>
    <row r="111" spans="1:4" ht="31.5">
      <c r="A111" s="39" t="s">
        <v>245</v>
      </c>
      <c r="B111" s="32" t="s">
        <v>165</v>
      </c>
      <c r="C111" s="51">
        <v>257795.9</v>
      </c>
      <c r="D111" s="7"/>
    </row>
    <row r="112" spans="1:4" ht="31.5">
      <c r="A112" s="20" t="s">
        <v>246</v>
      </c>
      <c r="B112" s="31" t="s">
        <v>189</v>
      </c>
      <c r="C112" s="22">
        <f>SUM(C113:C129)</f>
        <v>1309139.3</v>
      </c>
      <c r="D112" s="7"/>
    </row>
    <row r="113" spans="1:4" ht="31.5" hidden="1">
      <c r="A113" s="39" t="s">
        <v>230</v>
      </c>
      <c r="B113" s="32" t="s">
        <v>203</v>
      </c>
      <c r="C113" s="22"/>
      <c r="D113" s="7"/>
    </row>
    <row r="114" spans="1:3" s="43" customFormat="1" ht="63">
      <c r="A114" s="53" t="s">
        <v>197</v>
      </c>
      <c r="B114" s="48" t="s">
        <v>306</v>
      </c>
      <c r="C114" s="51">
        <v>20000</v>
      </c>
    </row>
    <row r="115" spans="1:4" ht="63">
      <c r="A115" s="39" t="s">
        <v>197</v>
      </c>
      <c r="B115" s="48" t="s">
        <v>305</v>
      </c>
      <c r="C115" s="51">
        <v>20000</v>
      </c>
      <c r="D115" s="7"/>
    </row>
    <row r="116" spans="1:4" ht="131.25" customHeight="1">
      <c r="A116" s="50" t="s">
        <v>279</v>
      </c>
      <c r="B116" s="40" t="s">
        <v>233</v>
      </c>
      <c r="C116" s="51">
        <v>47217.7</v>
      </c>
      <c r="D116" s="7"/>
    </row>
    <row r="117" spans="1:3" s="43" customFormat="1" ht="131.25" customHeight="1">
      <c r="A117" s="50" t="s">
        <v>279</v>
      </c>
      <c r="B117" s="47" t="s">
        <v>233</v>
      </c>
      <c r="C117" s="51">
        <v>48760.7</v>
      </c>
    </row>
    <row r="118" spans="1:4" ht="98.25" customHeight="1">
      <c r="A118" s="39" t="s">
        <v>247</v>
      </c>
      <c r="B118" s="40" t="s">
        <v>234</v>
      </c>
      <c r="C118" s="51">
        <v>5266.7</v>
      </c>
      <c r="D118" s="7"/>
    </row>
    <row r="119" spans="1:3" s="43" customFormat="1" ht="98.25" customHeight="1">
      <c r="A119" s="50" t="s">
        <v>247</v>
      </c>
      <c r="B119" s="47" t="s">
        <v>234</v>
      </c>
      <c r="C119" s="51">
        <v>754</v>
      </c>
    </row>
    <row r="120" spans="1:4" ht="37.5" customHeight="1">
      <c r="A120" s="46" t="s">
        <v>269</v>
      </c>
      <c r="B120" s="47" t="s">
        <v>270</v>
      </c>
      <c r="C120" s="51">
        <v>98878.3</v>
      </c>
      <c r="D120" s="7"/>
    </row>
    <row r="121" spans="1:4" ht="54" customHeight="1">
      <c r="A121" s="46" t="s">
        <v>271</v>
      </c>
      <c r="B121" s="47" t="s">
        <v>272</v>
      </c>
      <c r="C121" s="51">
        <v>352798.6</v>
      </c>
      <c r="D121" s="7"/>
    </row>
    <row r="122" spans="1:4" ht="103.5" customHeight="1">
      <c r="A122" s="39" t="s">
        <v>248</v>
      </c>
      <c r="B122" s="47" t="s">
        <v>273</v>
      </c>
      <c r="C122" s="51">
        <v>123917.5</v>
      </c>
      <c r="D122" s="7"/>
    </row>
    <row r="123" spans="1:4" ht="99" customHeight="1">
      <c r="A123" s="50" t="s">
        <v>248</v>
      </c>
      <c r="B123" s="40" t="s">
        <v>237</v>
      </c>
      <c r="C123" s="51">
        <v>54521.8</v>
      </c>
      <c r="D123" s="7"/>
    </row>
    <row r="124" spans="1:3" s="43" customFormat="1" ht="55.5" customHeight="1">
      <c r="A124" s="50" t="s">
        <v>280</v>
      </c>
      <c r="B124" s="52" t="s">
        <v>238</v>
      </c>
      <c r="C124" s="51">
        <v>34.9</v>
      </c>
    </row>
    <row r="125" spans="1:3" s="43" customFormat="1" ht="43.5" customHeight="1">
      <c r="A125" s="50" t="s">
        <v>280</v>
      </c>
      <c r="B125" s="47" t="s">
        <v>239</v>
      </c>
      <c r="C125" s="51">
        <v>159</v>
      </c>
    </row>
    <row r="126" spans="1:3" s="43" customFormat="1" ht="63.75" customHeight="1">
      <c r="A126" s="46" t="s">
        <v>249</v>
      </c>
      <c r="B126" s="44" t="s">
        <v>242</v>
      </c>
      <c r="C126" s="51">
        <v>252825.9</v>
      </c>
    </row>
    <row r="127" spans="1:4" ht="87.75" customHeight="1">
      <c r="A127" s="50" t="s">
        <v>281</v>
      </c>
      <c r="B127" s="40" t="s">
        <v>235</v>
      </c>
      <c r="C127" s="51">
        <v>14127.1</v>
      </c>
      <c r="D127" s="7"/>
    </row>
    <row r="128" spans="1:4" ht="87.75" customHeight="1">
      <c r="A128" s="50" t="s">
        <v>281</v>
      </c>
      <c r="B128" s="52" t="s">
        <v>236</v>
      </c>
      <c r="C128" s="51">
        <v>199470.3</v>
      </c>
      <c r="D128" s="7"/>
    </row>
    <row r="129" spans="1:4" ht="12.75">
      <c r="A129" s="39" t="s">
        <v>250</v>
      </c>
      <c r="B129" s="32" t="s">
        <v>166</v>
      </c>
      <c r="C129" s="51">
        <f>C130</f>
        <v>70406.79999999999</v>
      </c>
      <c r="D129" s="7"/>
    </row>
    <row r="130" spans="1:4" ht="12.75">
      <c r="A130" s="39" t="s">
        <v>251</v>
      </c>
      <c r="B130" s="32" t="s">
        <v>167</v>
      </c>
      <c r="C130" s="51">
        <f>SUM(C131:C148)</f>
        <v>70406.79999999999</v>
      </c>
      <c r="D130" s="7"/>
    </row>
    <row r="131" spans="1:4" ht="79.5" customHeight="1" hidden="1">
      <c r="A131" s="39" t="s">
        <v>213</v>
      </c>
      <c r="B131" s="40" t="s">
        <v>240</v>
      </c>
      <c r="C131" s="51"/>
      <c r="D131" s="7"/>
    </row>
    <row r="132" spans="1:4" ht="96.75" customHeight="1">
      <c r="A132" s="39" t="s">
        <v>252</v>
      </c>
      <c r="B132" s="33" t="s">
        <v>285</v>
      </c>
      <c r="C132" s="51">
        <v>55606.799999999996</v>
      </c>
      <c r="D132" s="7"/>
    </row>
    <row r="133" spans="1:4" ht="78.75" hidden="1">
      <c r="A133" s="39" t="s">
        <v>190</v>
      </c>
      <c r="B133" s="33" t="s">
        <v>206</v>
      </c>
      <c r="C133" s="51"/>
      <c r="D133" s="7"/>
    </row>
    <row r="134" spans="1:4" ht="113.25" customHeight="1" hidden="1">
      <c r="A134" s="39" t="s">
        <v>252</v>
      </c>
      <c r="B134" s="38" t="s">
        <v>287</v>
      </c>
      <c r="C134" s="51">
        <v>0</v>
      </c>
      <c r="D134" s="7"/>
    </row>
    <row r="135" spans="1:4" ht="112.5" customHeight="1" hidden="1">
      <c r="A135" s="39" t="s">
        <v>252</v>
      </c>
      <c r="B135" s="38" t="s">
        <v>286</v>
      </c>
      <c r="C135" s="51">
        <v>0</v>
      </c>
      <c r="D135" s="7"/>
    </row>
    <row r="136" spans="1:4" ht="94.5" hidden="1">
      <c r="A136" s="39" t="s">
        <v>213</v>
      </c>
      <c r="B136" s="33" t="s">
        <v>218</v>
      </c>
      <c r="C136" s="51">
        <v>0</v>
      </c>
      <c r="D136" s="7"/>
    </row>
    <row r="137" spans="1:4" ht="110.25" hidden="1">
      <c r="A137" s="39" t="s">
        <v>190</v>
      </c>
      <c r="B137" s="33" t="s">
        <v>204</v>
      </c>
      <c r="C137" s="51"/>
      <c r="D137" s="7"/>
    </row>
    <row r="138" spans="1:4" ht="126" hidden="1">
      <c r="A138" s="39" t="s">
        <v>190</v>
      </c>
      <c r="B138" s="33" t="s">
        <v>205</v>
      </c>
      <c r="C138" s="51" t="s">
        <v>217</v>
      </c>
      <c r="D138" s="7"/>
    </row>
    <row r="139" spans="1:4" ht="110.25" hidden="1">
      <c r="A139" s="39" t="s">
        <v>199</v>
      </c>
      <c r="B139" s="33" t="s">
        <v>202</v>
      </c>
      <c r="C139" s="51"/>
      <c r="D139" s="7"/>
    </row>
    <row r="140" spans="1:4" ht="110.25" hidden="1">
      <c r="A140" s="39" t="s">
        <v>213</v>
      </c>
      <c r="B140" s="33" t="s">
        <v>211</v>
      </c>
      <c r="C140" s="51"/>
      <c r="D140" s="7"/>
    </row>
    <row r="141" spans="1:4" ht="110.25" hidden="1">
      <c r="A141" s="39" t="s">
        <v>190</v>
      </c>
      <c r="B141" s="33" t="s">
        <v>219</v>
      </c>
      <c r="C141" s="51">
        <v>0</v>
      </c>
      <c r="D141" s="7"/>
    </row>
    <row r="142" spans="1:4" ht="78.75" hidden="1">
      <c r="A142" s="39" t="s">
        <v>220</v>
      </c>
      <c r="B142" s="33" t="s">
        <v>231</v>
      </c>
      <c r="C142" s="51"/>
      <c r="D142" s="7"/>
    </row>
    <row r="143" spans="1:4" ht="126" hidden="1">
      <c r="A143" s="39" t="s">
        <v>214</v>
      </c>
      <c r="B143" s="33" t="s">
        <v>293</v>
      </c>
      <c r="C143" s="51"/>
      <c r="D143" s="7"/>
    </row>
    <row r="144" spans="1:4" ht="63" hidden="1">
      <c r="A144" s="39" t="s">
        <v>220</v>
      </c>
      <c r="B144" s="33" t="s">
        <v>232</v>
      </c>
      <c r="C144" s="51"/>
      <c r="D144" s="7"/>
    </row>
    <row r="145" spans="1:3" s="43" customFormat="1" ht="141.75" hidden="1">
      <c r="A145" s="53" t="s">
        <v>268</v>
      </c>
      <c r="B145" s="56" t="s">
        <v>299</v>
      </c>
      <c r="C145" s="51"/>
    </row>
    <row r="146" spans="1:3" s="43" customFormat="1" ht="141.75" hidden="1">
      <c r="A146" s="53" t="s">
        <v>252</v>
      </c>
      <c r="B146" s="56" t="s">
        <v>300</v>
      </c>
      <c r="C146" s="51"/>
    </row>
    <row r="147" spans="1:3" s="43" customFormat="1" ht="157.5">
      <c r="A147" s="53" t="s">
        <v>252</v>
      </c>
      <c r="B147" s="56" t="s">
        <v>301</v>
      </c>
      <c r="C147" s="51">
        <v>14800</v>
      </c>
    </row>
    <row r="148" spans="1:4" ht="119.25" customHeight="1" hidden="1">
      <c r="A148" s="39" t="s">
        <v>268</v>
      </c>
      <c r="B148" s="33" t="s">
        <v>267</v>
      </c>
      <c r="C148" s="51"/>
      <c r="D148" s="7"/>
    </row>
    <row r="149" spans="1:4" ht="31.5">
      <c r="A149" s="20" t="s">
        <v>253</v>
      </c>
      <c r="B149" s="31" t="s">
        <v>191</v>
      </c>
      <c r="C149" s="22">
        <f>C152+C150+C154</f>
        <v>3106246.9</v>
      </c>
      <c r="D149" s="7"/>
    </row>
    <row r="150" spans="1:4" ht="78.75" hidden="1">
      <c r="A150" s="39" t="s">
        <v>195</v>
      </c>
      <c r="B150" s="40" t="s">
        <v>168</v>
      </c>
      <c r="C150" s="51">
        <f>C151</f>
        <v>23261.8</v>
      </c>
      <c r="D150" s="7"/>
    </row>
    <row r="151" spans="1:4" ht="79.5" customHeight="1">
      <c r="A151" s="39" t="s">
        <v>254</v>
      </c>
      <c r="B151" s="32" t="s">
        <v>169</v>
      </c>
      <c r="C151" s="51">
        <v>23261.8</v>
      </c>
      <c r="D151" s="7"/>
    </row>
    <row r="152" spans="1:4" ht="63" hidden="1">
      <c r="A152" s="39" t="s">
        <v>192</v>
      </c>
      <c r="B152" s="32" t="s">
        <v>193</v>
      </c>
      <c r="C152" s="51">
        <f>C153</f>
        <v>86.6</v>
      </c>
      <c r="D152" s="7"/>
    </row>
    <row r="153" spans="1:4" ht="63">
      <c r="A153" s="53" t="s">
        <v>303</v>
      </c>
      <c r="B153" s="32" t="s">
        <v>194</v>
      </c>
      <c r="C153" s="51">
        <v>86.6</v>
      </c>
      <c r="D153" s="7"/>
    </row>
    <row r="154" spans="1:4" ht="12.75">
      <c r="A154" s="39" t="s">
        <v>255</v>
      </c>
      <c r="B154" s="32" t="s">
        <v>170</v>
      </c>
      <c r="C154" s="51">
        <f>C155</f>
        <v>3082898.5</v>
      </c>
      <c r="D154" s="7"/>
    </row>
    <row r="155" spans="1:4" ht="12.75">
      <c r="A155" s="39" t="s">
        <v>256</v>
      </c>
      <c r="B155" s="32" t="s">
        <v>171</v>
      </c>
      <c r="C155" s="51">
        <f>SUM(C156:C164)</f>
        <v>3082898.5</v>
      </c>
      <c r="D155" s="7"/>
    </row>
    <row r="156" spans="1:4" ht="189" hidden="1">
      <c r="A156" s="39"/>
      <c r="B156" s="34" t="s">
        <v>175</v>
      </c>
      <c r="C156" s="51"/>
      <c r="D156" s="7"/>
    </row>
    <row r="157" spans="1:4" ht="143.25" customHeight="1">
      <c r="A157" s="39" t="s">
        <v>257</v>
      </c>
      <c r="B157" s="49" t="s">
        <v>290</v>
      </c>
      <c r="C157" s="51">
        <v>230222.1</v>
      </c>
      <c r="D157" s="7"/>
    </row>
    <row r="158" spans="1:4" ht="153.75" customHeight="1">
      <c r="A158" s="39" t="s">
        <v>257</v>
      </c>
      <c r="B158" s="49" t="s">
        <v>288</v>
      </c>
      <c r="C158" s="51">
        <v>1759627.6</v>
      </c>
      <c r="D158" s="7"/>
    </row>
    <row r="159" spans="1:4" ht="147" customHeight="1">
      <c r="A159" s="39" t="s">
        <v>257</v>
      </c>
      <c r="B159" s="49" t="s">
        <v>289</v>
      </c>
      <c r="C159" s="51">
        <v>986104.4</v>
      </c>
      <c r="D159" s="7"/>
    </row>
    <row r="160" spans="1:4" ht="111" customHeight="1">
      <c r="A160" s="39" t="s">
        <v>257</v>
      </c>
      <c r="B160" s="45" t="s">
        <v>274</v>
      </c>
      <c r="C160" s="51">
        <v>60100.8</v>
      </c>
      <c r="D160" s="7"/>
    </row>
    <row r="161" spans="1:4" ht="115.5" customHeight="1">
      <c r="A161" s="39" t="s">
        <v>258</v>
      </c>
      <c r="B161" s="45" t="s">
        <v>294</v>
      </c>
      <c r="C161" s="51">
        <v>1444.6</v>
      </c>
      <c r="D161" s="7"/>
    </row>
    <row r="162" spans="1:4" ht="96.75" customHeight="1">
      <c r="A162" s="39" t="s">
        <v>258</v>
      </c>
      <c r="B162" s="45" t="s">
        <v>275</v>
      </c>
      <c r="C162" s="51">
        <v>4048.7</v>
      </c>
      <c r="D162" s="7"/>
    </row>
    <row r="163" spans="1:4" ht="114.75" customHeight="1">
      <c r="A163" s="39" t="s">
        <v>259</v>
      </c>
      <c r="B163" s="49" t="s">
        <v>291</v>
      </c>
      <c r="C163" s="51">
        <v>11350.3</v>
      </c>
      <c r="D163" s="7"/>
    </row>
    <row r="164" spans="1:3" s="43" customFormat="1" ht="114.75" customHeight="1">
      <c r="A164" s="50" t="s">
        <v>276</v>
      </c>
      <c r="B164" s="49" t="s">
        <v>277</v>
      </c>
      <c r="C164" s="51">
        <v>30000</v>
      </c>
    </row>
    <row r="165" spans="1:4" ht="12.75">
      <c r="A165" s="20" t="s">
        <v>284</v>
      </c>
      <c r="B165" s="31" t="s">
        <v>172</v>
      </c>
      <c r="C165" s="22">
        <f>C167+C168+C166</f>
        <v>659310.2</v>
      </c>
      <c r="D165" s="7"/>
    </row>
    <row r="166" spans="1:3" s="43" customFormat="1" ht="81" customHeight="1">
      <c r="A166" s="53" t="s">
        <v>296</v>
      </c>
      <c r="B166" s="54" t="s">
        <v>297</v>
      </c>
      <c r="C166" s="51">
        <v>340000</v>
      </c>
    </row>
    <row r="167" spans="1:4" ht="78.75">
      <c r="A167" s="53" t="s">
        <v>296</v>
      </c>
      <c r="B167" s="54" t="s">
        <v>298</v>
      </c>
      <c r="C167" s="51">
        <v>279750</v>
      </c>
      <c r="D167" s="7"/>
    </row>
    <row r="168" spans="1:4" ht="31.5">
      <c r="A168" s="50" t="s">
        <v>283</v>
      </c>
      <c r="B168" s="32" t="s">
        <v>173</v>
      </c>
      <c r="C168" s="51">
        <f>SUM(C169:C176)</f>
        <v>39560.2</v>
      </c>
      <c r="D168" s="7"/>
    </row>
    <row r="169" spans="1:4" ht="96" customHeight="1">
      <c r="A169" s="53" t="s">
        <v>282</v>
      </c>
      <c r="B169" s="48" t="s">
        <v>278</v>
      </c>
      <c r="C169" s="51">
        <v>16226.3</v>
      </c>
      <c r="D169" s="7"/>
    </row>
    <row r="170" spans="1:4" ht="126" hidden="1">
      <c r="A170" s="39" t="s">
        <v>229</v>
      </c>
      <c r="B170" s="47" t="s">
        <v>295</v>
      </c>
      <c r="C170" s="51"/>
      <c r="D170" s="7"/>
    </row>
    <row r="171" spans="1:3" s="43" customFormat="1" ht="137.25" customHeight="1">
      <c r="A171" s="62" t="s">
        <v>282</v>
      </c>
      <c r="B171" s="67" t="s">
        <v>302</v>
      </c>
      <c r="C171" s="66">
        <v>14436.2</v>
      </c>
    </row>
    <row r="172" spans="1:4" ht="137.25" customHeight="1" thickBot="1">
      <c r="A172" s="62" t="s">
        <v>304</v>
      </c>
      <c r="B172" s="67" t="s">
        <v>302</v>
      </c>
      <c r="C172" s="66">
        <v>8897.7</v>
      </c>
      <c r="D172" s="7"/>
    </row>
    <row r="173" spans="1:4" ht="48" hidden="1" thickBot="1">
      <c r="A173" s="62" t="s">
        <v>200</v>
      </c>
      <c r="B173" s="57" t="s">
        <v>198</v>
      </c>
      <c r="C173" s="51" t="s">
        <v>217</v>
      </c>
      <c r="D173" s="7"/>
    </row>
    <row r="174" spans="1:4" ht="63.75" hidden="1" thickBot="1">
      <c r="A174" s="62" t="s">
        <v>215</v>
      </c>
      <c r="B174" s="58" t="s">
        <v>212</v>
      </c>
      <c r="C174" s="35"/>
      <c r="D174" s="7"/>
    </row>
    <row r="175" spans="1:4" ht="48" hidden="1" thickBot="1">
      <c r="A175" s="62" t="s">
        <v>200</v>
      </c>
      <c r="B175" s="58" t="s">
        <v>216</v>
      </c>
      <c r="C175" s="35"/>
      <c r="D175" s="7"/>
    </row>
    <row r="176" spans="1:4" ht="95.25" hidden="1" thickBot="1">
      <c r="A176" s="62" t="s">
        <v>215</v>
      </c>
      <c r="B176" s="58" t="s">
        <v>201</v>
      </c>
      <c r="C176" s="35"/>
      <c r="D176" s="7"/>
    </row>
    <row r="177" spans="1:4" ht="48" hidden="1" thickBot="1">
      <c r="A177" s="63" t="s">
        <v>207</v>
      </c>
      <c r="B177" s="59" t="s">
        <v>208</v>
      </c>
      <c r="C177" s="19">
        <f>C178</f>
        <v>0</v>
      </c>
      <c r="D177" s="7"/>
    </row>
    <row r="178" spans="1:4" ht="65.25" customHeight="1" hidden="1" thickBot="1">
      <c r="A178" s="62" t="s">
        <v>209</v>
      </c>
      <c r="B178" s="60" t="s">
        <v>210</v>
      </c>
      <c r="C178" s="36"/>
      <c r="D178" s="7"/>
    </row>
    <row r="179" spans="1:4" ht="16.5" thickBot="1">
      <c r="A179" s="64"/>
      <c r="B179" s="61" t="s">
        <v>174</v>
      </c>
      <c r="C179" s="37">
        <f>C107+C18+C177</f>
        <v>9830439.3</v>
      </c>
      <c r="D179" s="7"/>
    </row>
    <row r="180" spans="1:4" ht="48" thickBot="1">
      <c r="A180" s="64"/>
      <c r="B180" s="61" t="s">
        <v>227</v>
      </c>
      <c r="C180" s="37">
        <f>C179-C107-C21</f>
        <v>3364812.000000001</v>
      </c>
      <c r="D180" s="7"/>
    </row>
    <row r="181" ht="12.75" hidden="1">
      <c r="A181" s="65"/>
    </row>
    <row r="182" ht="12.75" hidden="1">
      <c r="A182" s="65"/>
    </row>
  </sheetData>
  <mergeCells count="13">
    <mergeCell ref="A13:C13"/>
    <mergeCell ref="A14:C14"/>
    <mergeCell ref="A12:C12"/>
    <mergeCell ref="A1:C1"/>
    <mergeCell ref="A2:C2"/>
    <mergeCell ref="A3:C3"/>
    <mergeCell ref="A4:C4"/>
    <mergeCell ref="A5:C5"/>
    <mergeCell ref="A7:C7"/>
    <mergeCell ref="A8:C8"/>
    <mergeCell ref="A9:C9"/>
    <mergeCell ref="A10:C10"/>
    <mergeCell ref="A11:C11"/>
  </mergeCells>
  <printOptions horizontalCentered="1"/>
  <pageMargins left="0.3937007874015748" right="0.1968503937007874" top="0.3937007874015748" bottom="0.1968503937007874" header="0.1968503937007874" footer="0.31496062992125984"/>
  <pageSetup firstPageNumber="1" useFirstPageNumber="1" fitToHeight="0" horizontalDpi="600" verticalDpi="600" orientation="portrait" paperSize="9" scale="90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2019-07-29T06:48:59Z</cp:lastPrinted>
  <dcterms:created xsi:type="dcterms:W3CDTF">1999-02-24T08:03:27Z</dcterms:created>
  <dcterms:modified xsi:type="dcterms:W3CDTF">2019-08-01T05:43:26Z</dcterms:modified>
  <cp:category/>
  <cp:version/>
  <cp:contentType/>
  <cp:contentStatus/>
</cp:coreProperties>
</file>