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0" yWindow="105" windowWidth="10080" windowHeight="9000" tabRatio="602"/>
  </bookViews>
  <sheets>
    <sheet name="п.1 доходы 2019 -2020" sheetId="22" r:id="rId1"/>
  </sheets>
  <definedNames>
    <definedName name="_xlnm.Print_Titles" localSheetId="0">'п.1 доходы 2019 -2020'!$15:$17</definedName>
  </definedNames>
  <calcPr calcId="124519" refMode="R1C1"/>
</workbook>
</file>

<file path=xl/calcChain.xml><?xml version="1.0" encoding="utf-8"?>
<calcChain xmlns="http://schemas.openxmlformats.org/spreadsheetml/2006/main">
  <c r="D141" i="22"/>
  <c r="C141"/>
  <c r="D22"/>
  <c r="C22"/>
  <c r="D160"/>
  <c r="C160"/>
  <c r="D155"/>
  <c r="C155"/>
  <c r="D153"/>
  <c r="C153"/>
  <c r="D144"/>
  <c r="C144"/>
  <c r="D143"/>
  <c r="C143"/>
  <c r="D139"/>
  <c r="C139"/>
  <c r="D138"/>
  <c r="C138"/>
  <c r="D126"/>
  <c r="C126"/>
  <c r="C125" s="1"/>
  <c r="C112" s="1"/>
  <c r="D125"/>
  <c r="D112"/>
  <c r="D108" s="1"/>
  <c r="D107" s="1"/>
  <c r="D110"/>
  <c r="C110"/>
  <c r="C109" s="1"/>
  <c r="D109"/>
  <c r="D103"/>
  <c r="C103"/>
  <c r="D91"/>
  <c r="C91"/>
  <c r="D89"/>
  <c r="C89"/>
  <c r="C88" s="1"/>
  <c r="D88"/>
  <c r="D86"/>
  <c r="C86"/>
  <c r="D85"/>
  <c r="C85"/>
  <c r="D81"/>
  <c r="C81"/>
  <c r="D76"/>
  <c r="C76"/>
  <c r="D75"/>
  <c r="C75"/>
  <c r="D70"/>
  <c r="C70"/>
  <c r="D69"/>
  <c r="C69"/>
  <c r="D68"/>
  <c r="C68"/>
  <c r="D66"/>
  <c r="C66"/>
  <c r="D65"/>
  <c r="C65"/>
  <c r="D61"/>
  <c r="C61"/>
  <c r="D60"/>
  <c r="C60"/>
  <c r="D57"/>
  <c r="C57"/>
  <c r="D56"/>
  <c r="C56"/>
  <c r="D55"/>
  <c r="C55"/>
  <c r="D54"/>
  <c r="C54"/>
  <c r="D51"/>
  <c r="C51"/>
  <c r="D49"/>
  <c r="C49"/>
  <c r="C48" s="1"/>
  <c r="D46"/>
  <c r="C46"/>
  <c r="D44"/>
  <c r="C44"/>
  <c r="D43"/>
  <c r="C43"/>
  <c r="D41"/>
  <c r="D40" s="1"/>
  <c r="C41"/>
  <c r="C40"/>
  <c r="D33"/>
  <c r="D32" s="1"/>
  <c r="C33"/>
  <c r="C32"/>
  <c r="D27"/>
  <c r="C27"/>
  <c r="D26"/>
  <c r="C26"/>
  <c r="D20"/>
  <c r="C20"/>
  <c r="C19" s="1"/>
  <c r="D19"/>
  <c r="D48" l="1"/>
  <c r="C108"/>
  <c r="C107" s="1"/>
  <c r="D84"/>
  <c r="C84"/>
  <c r="C18" s="1"/>
  <c r="C162" s="1"/>
  <c r="C163" s="1"/>
  <c r="D18" l="1"/>
  <c r="D162" s="1"/>
  <c r="D163" s="1"/>
</calcChain>
</file>

<file path=xl/sharedStrings.xml><?xml version="1.0" encoding="utf-8"?>
<sst xmlns="http://schemas.openxmlformats.org/spreadsheetml/2006/main" count="311" uniqueCount="282">
  <si>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</si>
  <si>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</si>
  <si>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</si>
  <si>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</si>
  <si>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</si>
  <si>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</si>
  <si>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</si>
  <si>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</si>
  <si>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</si>
  <si>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</si>
  <si>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</si>
  <si>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</si>
  <si>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</si>
  <si>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</si>
  <si>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</si>
  <si>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</si>
  <si>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</si>
  <si>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</si>
  <si>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</si>
  <si>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</si>
  <si>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</si>
  <si>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</si>
  <si>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</si>
  <si>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</si>
  <si>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</si>
  <si>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</si>
  <si>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</si>
  <si>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</si>
  <si>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</si>
  <si>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</si>
  <si>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</si>
  <si>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</si>
  <si>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</si>
  <si>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</si>
  <si>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</si>
  <si>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</si>
  <si>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</si>
  <si>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</si>
  <si>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</si>
  <si>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</si>
  <si>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</si>
  <si>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</si>
  <si>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</si>
  <si>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</si>
  <si>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</si>
  <si>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</si>
  <si>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</si>
  <si>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</si>
  <si>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</si>
  <si>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</si>
  <si>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</si>
  <si>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</si>
  <si>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</si>
  <si>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</si>
  <si>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</si>
  <si>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</si>
  <si>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</si>
  <si>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</si>
  <si>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</si>
  <si>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</si>
  <si>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</si>
  <si>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</si>
  <si>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</si>
  <si>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</si>
  <si>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</si>
  <si>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</si>
  <si>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</si>
  <si>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</si>
  <si>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</si>
  <si>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</si>
  <si>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</si>
  <si>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</si>
  <si>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</si>
  <si>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</si>
  <si>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</si>
  <si>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</si>
  <si>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</si>
  <si>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</si>
  <si>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</si>
  <si>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</si>
  <si>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</si>
  <si>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</si>
  <si>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</si>
  <si>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</si>
  <si>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</si>
  <si>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</si>
  <si>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</si>
  <si>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</si>
  <si>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</si>
  <si>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</si>
  <si>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</si>
  <si>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</si>
  <si>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</si>
  <si>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</si>
  <si>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</si>
  <si>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</si>
  <si>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</si>
  <si>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</si>
  <si>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</si>
  <si>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</si>
  <si>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</si>
  <si>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</si>
  <si>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</si>
  <si>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</si>
  <si>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</si>
  <si>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</si>
  <si>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</si>
  <si>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</si>
  <si>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</si>
  <si>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</si>
  <si>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</si>
  <si>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</si>
  <si>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</si>
  <si>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</si>
  <si>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</si>
  <si>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</si>
  <si>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</si>
  <si>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</si>
  <si>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</si>
  <si>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</si>
  <si>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</si>
  <si>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</si>
  <si>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</si>
  <si>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</si>
  <si>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</si>
  <si>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</si>
  <si>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</si>
  <si>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</si>
  <si>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</si>
  <si>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</si>
  <si>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</si>
  <si>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</si>
  <si>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</si>
  <si>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</si>
  <si>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</si>
  <si>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</si>
  <si>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</si>
  <si>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</si>
  <si>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</si>
  <si>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</si>
  <si>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</si>
  <si>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</si>
  <si>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</si>
  <si>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</si>
  <si>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</si>
  <si>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</si>
  <si>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</si>
  <si>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</si>
  <si>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</si>
  <si>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</si>
  <si>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</si>
  <si>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</si>
  <si>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</si>
  <si>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</si>
  <si>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</si>
  <si>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</si>
  <si>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</si>
  <si>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</si>
  <si>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</si>
  <si>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</si>
  <si>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</si>
  <si>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</si>
  <si>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</si>
  <si>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</si>
  <si>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</si>
  <si>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</si>
  <si>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</si>
  <si>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</si>
  <si>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</si>
  <si>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</si>
  <si>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</si>
  <si>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</si>
  <si>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</si>
  <si>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</si>
  <si>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</si>
  <si>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</si>
  <si>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</si>
  <si>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</si>
  <si>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</si>
  <si>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</si>
  <si>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</si>
  <si>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</si>
  <si>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</si>
  <si>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</si>
  <si>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</si>
  <si>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</si>
  <si>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</si>
  <si>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</si>
  <si>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</si>
  <si>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</si>
  <si>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</si>
  <si>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</si>
  <si>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</si>
  <si>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</si>
  <si>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</si>
  <si>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</si>
  <si>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</si>
  <si>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</si>
  <si>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</si>
  <si>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</si>
  <si>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</si>
  <si>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</si>
  <si>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</si>
  <si>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</si>
  <si>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</si>
  <si>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</si>
  <si>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</si>
  <si>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</si>
  <si>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</si>
  <si>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</si>
  <si>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</si>
  <si>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</si>
  <si>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</si>
  <si>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</si>
  <si>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</si>
  <si>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</si>
  <si>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</si>
  <si>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</si>
  <si>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</si>
  <si>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</si>
  <si>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</si>
  <si>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</si>
  <si>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</si>
  <si>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</si>
  <si>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</si>
  <si>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</si>
  <si>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</si>
  <si>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</si>
  <si>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</si>
  <si>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</si>
  <si>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</si>
  <si>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</si>
  <si>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</si>
  <si>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</si>
  <si>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</si>
  <si>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</si>
  <si>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</si>
  <si>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</si>
  <si>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</si>
  <si>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706 2 02 20051 04 0000 151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</si>
  <si>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</si>
  <si>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</si>
  <si>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</si>
  <si>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</si>
  <si>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</si>
  <si>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</si>
  <si>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</si>
  <si>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</si>
  <si>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</si>
  <si>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</si>
  <si>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</si>
  <si>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</si>
  <si>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</si>
  <si>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</si>
  <si>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</si>
  <si>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</si>
  <si>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2019 год</t>
  </si>
  <si>
    <t xml:space="preserve"> 2020 год</t>
  </si>
  <si>
    <t xml:space="preserve"> </t>
  </si>
  <si>
    <t>Субсидии 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</si>
  <si>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</si>
  <si>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</si>
  <si>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Субвенция на обеспечение дополнительного образования детей в муниципальных общеобразовательных организациях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</si>
  <si>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</si>
  <si>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</si>
  <si>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</si>
  <si>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 xml:space="preserve">на 2019 и 2020 годы </t>
  </si>
  <si>
    <t>Приложение № 1.1.</t>
  </si>
  <si>
    <t xml:space="preserve"> от  16.12.2017 № 205.</t>
  </si>
  <si>
    <t xml:space="preserve">737 2 02 25520 04 0000 151 </t>
  </si>
  <si>
    <t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(СОШ в микрорайоне Западном, пер. Грановского МО "Город Астрахань") в рамках подпрограммы "Создание и развитие единого образовательного прстранства Астраханской области" государственной программы "Развитие образования Астраханской области" (для отражения средств федерального бюджета)</t>
  </si>
  <si>
    <t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(СОШ в микрорайоне Западном, пер. Грановского МО "Город Астрахань") в рамках подпрограммы "Создание и развитие единого образовательного прстранства Астраханской области" государственной программы "Развитие образования Астраханской области" (для отражения  средств бюджета Астраханской области)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</si>
  <si>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</si>
  <si>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</si>
  <si>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</si>
  <si>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741 2 02 25159 04 0000 151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</si>
  <si>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</si>
  <si>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</si>
  <si>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</si>
  <si>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</si>
  <si>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</si>
  <si>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 xml:space="preserve">от                    №          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</si>
</sst>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>
      <alignment vertical="top" wrapText="1"/>
    </xf>
    <xf numFmtId="0" fontId="3" fillId="0" borderId="0"/>
    <xf numFmtId="0" fontId="6" fillId="0" borderId="0"/>
    <xf numFmtId="0" fontId="6" fillId="0" borderId="0"/>
    <xf numFmtId="0" fontId="8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9" fontId="13" fillId="0" borderId="9">
      <alignment horizontal="center" vertical="top" shrinkToFit="1"/>
    </xf>
    <xf numFmtId="0" fontId="13" fillId="0" borderId="9">
      <alignment horizontal="left" vertical="top" wrapTex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6" fillId="0" borderId="9">
      <alignment horizontal="right" vertical="top" shrinkToFit="1"/>
    </xf>
    <xf numFmtId="0" fontId="2" fillId="0" borderId="0"/>
    <xf numFmtId="4" fontId="16" fillId="0" borderId="9">
      <alignment horizontal="right" vertical="top" shrinkToFit="1"/>
    </xf>
    <xf numFmtId="0" fontId="1" fillId="0" borderId="0"/>
    <xf numFmtId="4" fontId="16" fillId="0" borderId="9">
      <alignment horizontal="right" vertical="top" shrinkToFit="1"/>
    </xf>
    <xf numFmtId="4" fontId="16" fillId="0" borderId="9">
      <alignment horizontal="right" vertical="top" shrinkToFit="1"/>
    </xf>
    <xf numFmtId="0" fontId="1" fillId="0" borderId="0"/>
    <xf numFmtId="4" fontId="16" fillId="0" borderId="9">
      <alignment horizontal="right" vertical="top" shrinkToFit="1"/>
    </xf>
  </cellStyleXfs>
  <cellXfs count="6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49" fontId="5" fillId="0" borderId="0" xfId="0" applyNumberFormat="1" applyFont="1" applyFill="1" applyBorder="1"/>
    <xf numFmtId="49" fontId="4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5" fillId="0" borderId="0" xfId="0" applyFont="1" applyFill="1"/>
    <xf numFmtId="168" fontId="5" fillId="0" borderId="0" xfId="0" applyNumberFormat="1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6" fontId="5" fillId="0" borderId="0" xfId="43" applyFont="1" applyFill="1"/>
    <xf numFmtId="168" fontId="11" fillId="0" borderId="0" xfId="43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5" xfId="0" quotePrefix="1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left" vertical="center" wrapText="1"/>
    </xf>
    <xf numFmtId="168" fontId="4" fillId="0" borderId="7" xfId="43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left" vertical="center" wrapText="1"/>
    </xf>
    <xf numFmtId="168" fontId="4" fillId="0" borderId="6" xfId="43" applyNumberFormat="1" applyFont="1" applyFill="1" applyBorder="1" applyAlignment="1">
      <alignment horizontal="center"/>
    </xf>
    <xf numFmtId="167" fontId="14" fillId="0" borderId="6" xfId="0" applyNumberFormat="1" applyFont="1" applyFill="1" applyBorder="1" applyAlignment="1">
      <alignment horizontal="left" vertical="center" wrapText="1"/>
    </xf>
    <xf numFmtId="168" fontId="14" fillId="0" borderId="6" xfId="43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justify" vertical="center" wrapText="1"/>
    </xf>
    <xf numFmtId="168" fontId="5" fillId="0" borderId="6" xfId="43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justify" vertical="center" wrapText="1"/>
    </xf>
    <xf numFmtId="167" fontId="5" fillId="0" borderId="6" xfId="0" applyNumberFormat="1" applyFont="1" applyFill="1" applyBorder="1" applyAlignment="1">
      <alignment horizontal="left" vertical="center" wrapText="1"/>
    </xf>
    <xf numFmtId="167" fontId="5" fillId="0" borderId="6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wrapText="1"/>
    </xf>
    <xf numFmtId="167" fontId="5" fillId="0" borderId="6" xfId="0" quotePrefix="1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13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8" fontId="5" fillId="0" borderId="8" xfId="43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168" fontId="5" fillId="0" borderId="5" xfId="43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left" vertical="center" wrapText="1"/>
    </xf>
    <xf numFmtId="168" fontId="4" fillId="0" borderId="4" xfId="43" applyNumberFormat="1" applyFont="1" applyFill="1" applyBorder="1" applyAlignment="1">
      <alignment horizontal="center"/>
    </xf>
    <xf numFmtId="0" fontId="15" fillId="0" borderId="10" xfId="52" applyFont="1" applyFill="1" applyBorder="1" applyAlignment="1">
      <alignment horizontal="left" vertical="center" wrapText="1"/>
    </xf>
    <xf numFmtId="0" fontId="5" fillId="0" borderId="0" xfId="0" applyFont="1" applyFill="1"/>
    <xf numFmtId="49" fontId="5" fillId="0" borderId="6" xfId="0" applyNumberFormat="1" applyFont="1" applyFill="1" applyBorder="1" applyAlignment="1">
      <alignment horizontal="center"/>
    </xf>
    <xf numFmtId="168" fontId="5" fillId="0" borderId="6" xfId="4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vertical="center"/>
    </xf>
    <xf numFmtId="169" fontId="12" fillId="0" borderId="0" xfId="43" applyNumberFormat="1" applyFont="1" applyFill="1" applyAlignment="1">
      <alignment horizontal="right" vertical="top"/>
    </xf>
    <xf numFmtId="0" fontId="12" fillId="0" borderId="0" xfId="12" applyFont="1" applyFill="1" applyAlignment="1">
      <alignment horizontal="right"/>
    </xf>
    <xf numFmtId="0" fontId="5" fillId="10" borderId="0" xfId="0" applyFont="1" applyFill="1" applyBorder="1" applyAlignment="1">
      <alignment vertical="center"/>
    </xf>
    <xf numFmtId="49" fontId="5" fillId="10" borderId="6" xfId="0" applyNumberFormat="1" applyFont="1" applyFill="1" applyBorder="1" applyAlignment="1">
      <alignment horizontal="center"/>
    </xf>
    <xf numFmtId="0" fontId="5" fillId="10" borderId="6" xfId="0" applyFont="1" applyFill="1" applyBorder="1" applyAlignment="1">
      <alignment horizontal="left" vertical="center" wrapText="1"/>
    </xf>
    <xf numFmtId="168" fontId="5" fillId="10" borderId="6" xfId="43" applyNumberFormat="1" applyFont="1" applyFill="1" applyBorder="1" applyAlignment="1">
      <alignment horizontal="center"/>
    </xf>
  </cellXfs>
  <cellStyles count="59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xl39 2" xfId="51"/>
    <cellStyle name="xl39 3" xfId="53"/>
    <cellStyle name="xl39 4" xfId="55"/>
    <cellStyle name="xl39 5" xfId="56"/>
    <cellStyle name="xl39 6" xfId="58"/>
    <cellStyle name="Денежный [0] 2" xfId="9"/>
    <cellStyle name="Обычный" xfId="0" builtinId="0"/>
    <cellStyle name="Обычный 2" xfId="10"/>
    <cellStyle name="Обычный 3" xfId="11"/>
    <cellStyle name="Обычный 3 2" xfId="47"/>
    <cellStyle name="Обычный 3 3" xfId="48"/>
    <cellStyle name="Обычный 4" xfId="54"/>
    <cellStyle name="Обычный 5" xfId="52"/>
    <cellStyle name="Обычный 7" xfId="57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Процентный 3 2" xfId="49"/>
    <cellStyle name="Процентный 3 3" xfId="50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view="pageLayout" zoomScale="90" zoomScaleSheetLayoutView="100" zoomScalePageLayoutView="90" workbookViewId="0">
      <selection activeCell="A9" sqref="A9:D9"/>
    </sheetView>
  </sheetViews>
  <sheetFormatPr defaultRowHeight="15.75"/>
  <cols>
    <col min="1" max="1" width="27.5703125" style="5" customWidth="1"/>
    <col min="2" max="2" width="43.42578125" style="3" customWidth="1"/>
    <col min="3" max="3" width="12" style="9" customWidth="1"/>
    <col min="4" max="7" width="13" style="9" customWidth="1"/>
    <col min="8" max="10" width="12" style="9" customWidth="1"/>
    <col min="11" max="11" width="14" style="12" customWidth="1"/>
    <col min="12" max="12" width="21.42578125" style="8" customWidth="1"/>
    <col min="13" max="16384" width="9.140625" style="8"/>
  </cols>
  <sheetData>
    <row r="1" spans="1:11" s="54" customFormat="1">
      <c r="A1" s="5"/>
      <c r="B1" s="57" t="s">
        <v>267</v>
      </c>
      <c r="C1" s="58"/>
      <c r="D1" s="58"/>
      <c r="E1" s="9"/>
      <c r="F1" s="9"/>
      <c r="G1" s="9"/>
      <c r="H1" s="9"/>
      <c r="I1" s="9"/>
      <c r="J1" s="9"/>
      <c r="K1" s="12"/>
    </row>
    <row r="2" spans="1:11" s="54" customFormat="1">
      <c r="A2" s="5"/>
      <c r="B2" s="57" t="s">
        <v>189</v>
      </c>
      <c r="C2" s="58"/>
      <c r="D2" s="58"/>
      <c r="E2" s="9"/>
      <c r="F2" s="9"/>
      <c r="G2" s="9"/>
      <c r="H2" s="9"/>
      <c r="I2" s="9"/>
      <c r="J2" s="9"/>
      <c r="K2" s="12"/>
    </row>
    <row r="3" spans="1:11" s="54" customFormat="1">
      <c r="A3" s="5"/>
      <c r="B3" s="57" t="s">
        <v>190</v>
      </c>
      <c r="C3" s="58"/>
      <c r="D3" s="58"/>
      <c r="E3" s="9"/>
      <c r="F3" s="9"/>
      <c r="G3" s="9"/>
      <c r="H3" s="9"/>
      <c r="I3" s="9"/>
      <c r="J3" s="9"/>
      <c r="K3" s="12"/>
    </row>
    <row r="4" spans="1:11" s="54" customFormat="1">
      <c r="A4" s="5"/>
      <c r="B4" s="57" t="s">
        <v>191</v>
      </c>
      <c r="C4" s="58"/>
      <c r="D4" s="58"/>
      <c r="E4" s="9"/>
      <c r="F4" s="9"/>
      <c r="G4" s="9"/>
      <c r="H4" s="9"/>
      <c r="I4" s="9"/>
      <c r="J4" s="9"/>
      <c r="K4" s="12"/>
    </row>
    <row r="5" spans="1:11" s="54" customFormat="1">
      <c r="A5" s="5"/>
      <c r="B5" s="57" t="s">
        <v>281</v>
      </c>
      <c r="C5" s="58"/>
      <c r="D5" s="58"/>
      <c r="E5" s="9"/>
      <c r="F5" s="9"/>
      <c r="G5" s="9"/>
      <c r="H5" s="9"/>
      <c r="I5" s="9"/>
      <c r="J5" s="9"/>
      <c r="K5" s="12"/>
    </row>
    <row r="6" spans="1:11" s="54" customFormat="1">
      <c r="A6" s="5"/>
      <c r="B6" s="62"/>
      <c r="C6" s="9"/>
      <c r="D6" s="9"/>
      <c r="E6" s="9"/>
      <c r="F6" s="9"/>
      <c r="G6" s="9"/>
      <c r="H6" s="9"/>
      <c r="I6" s="9"/>
      <c r="J6" s="9"/>
      <c r="K6" s="12"/>
    </row>
    <row r="7" spans="1:11">
      <c r="A7" s="60" t="s">
        <v>267</v>
      </c>
      <c r="B7" s="60"/>
      <c r="C7" s="60"/>
      <c r="D7" s="60"/>
      <c r="E7" s="8"/>
      <c r="F7" s="8"/>
      <c r="G7" s="8"/>
      <c r="H7" s="8"/>
      <c r="I7" s="8"/>
      <c r="J7" s="8"/>
    </row>
    <row r="8" spans="1:11">
      <c r="A8" s="61" t="s">
        <v>189</v>
      </c>
      <c r="B8" s="61"/>
      <c r="C8" s="61"/>
      <c r="D8" s="61"/>
      <c r="E8" s="8"/>
      <c r="F8" s="8"/>
      <c r="G8" s="8"/>
      <c r="H8" s="8"/>
      <c r="I8" s="8"/>
      <c r="J8" s="8"/>
    </row>
    <row r="9" spans="1:11" ht="15.75" customHeight="1">
      <c r="A9" s="61" t="s">
        <v>190</v>
      </c>
      <c r="B9" s="61"/>
      <c r="C9" s="61"/>
      <c r="D9" s="61"/>
      <c r="E9" s="8"/>
      <c r="F9" s="8"/>
      <c r="G9" s="8"/>
      <c r="H9" s="8"/>
      <c r="I9" s="8"/>
      <c r="J9" s="8"/>
    </row>
    <row r="10" spans="1:11">
      <c r="A10" s="61" t="s">
        <v>191</v>
      </c>
      <c r="B10" s="61"/>
      <c r="C10" s="61"/>
      <c r="D10" s="61"/>
      <c r="E10" s="8"/>
      <c r="F10" s="8"/>
      <c r="G10" s="8"/>
      <c r="H10" s="8"/>
      <c r="I10" s="8"/>
      <c r="J10" s="8"/>
    </row>
    <row r="11" spans="1:11">
      <c r="A11" s="61" t="s">
        <v>268</v>
      </c>
      <c r="B11" s="61"/>
      <c r="C11" s="61"/>
      <c r="D11" s="61"/>
      <c r="E11" s="8"/>
      <c r="F11" s="8"/>
      <c r="G11" s="8"/>
      <c r="H11" s="8"/>
      <c r="I11" s="8"/>
      <c r="J11" s="8"/>
    </row>
    <row r="12" spans="1:11" s="10" customFormat="1" ht="18.75">
      <c r="A12" s="59" t="s">
        <v>32</v>
      </c>
      <c r="B12" s="59"/>
      <c r="C12" s="59"/>
      <c r="D12" s="59"/>
      <c r="K12" s="13"/>
    </row>
    <row r="13" spans="1:11" s="10" customFormat="1" ht="18.75">
      <c r="A13" s="59" t="s">
        <v>31</v>
      </c>
      <c r="B13" s="59"/>
      <c r="C13" s="59"/>
      <c r="D13" s="59"/>
      <c r="K13" s="13"/>
    </row>
    <row r="14" spans="1:11" s="10" customFormat="1" ht="18.75">
      <c r="A14" s="59" t="s">
        <v>266</v>
      </c>
      <c r="B14" s="59"/>
      <c r="C14" s="59"/>
      <c r="D14" s="59"/>
      <c r="K14" s="13"/>
    </row>
    <row r="15" spans="1:11" ht="16.5" thickBot="1">
      <c r="A15" s="6"/>
      <c r="B15" s="1"/>
      <c r="C15" s="11"/>
      <c r="D15" s="11" t="s">
        <v>188</v>
      </c>
      <c r="E15" s="11"/>
      <c r="F15" s="11"/>
      <c r="H15" s="11"/>
      <c r="I15" s="11"/>
      <c r="J15" s="11"/>
    </row>
    <row r="16" spans="1:11" ht="32.25" thickBot="1">
      <c r="A16" s="16" t="s">
        <v>33</v>
      </c>
      <c r="B16" s="17" t="s">
        <v>29</v>
      </c>
      <c r="C16" s="18" t="s">
        <v>256</v>
      </c>
      <c r="D16" s="18" t="s">
        <v>257</v>
      </c>
      <c r="E16" s="8"/>
      <c r="F16" s="8"/>
      <c r="G16" s="8"/>
      <c r="H16" s="8"/>
      <c r="I16" s="8"/>
      <c r="J16" s="8"/>
      <c r="K16" s="8"/>
    </row>
    <row r="17" spans="1:11" s="7" customFormat="1" ht="16.5" thickBot="1">
      <c r="A17" s="19">
        <v>1</v>
      </c>
      <c r="B17" s="20" t="s">
        <v>30</v>
      </c>
      <c r="C17" s="21">
        <v>3</v>
      </c>
      <c r="D17" s="21">
        <v>4</v>
      </c>
    </row>
    <row r="18" spans="1:11" ht="31.5">
      <c r="A18" s="22" t="s">
        <v>34</v>
      </c>
      <c r="B18" s="23" t="s">
        <v>35</v>
      </c>
      <c r="C18" s="24">
        <f>C19+C32+C48+C54+C75+C81+C84+C91+C40+C26+C103</f>
        <v>4226237</v>
      </c>
      <c r="D18" s="24">
        <f>D19+D32+D48+D54+D75+D81+D84+D91+D40+D26+D103</f>
        <v>4241342</v>
      </c>
      <c r="E18" s="8"/>
      <c r="F18" s="8"/>
      <c r="G18" s="8"/>
      <c r="H18" s="8"/>
      <c r="I18" s="8"/>
      <c r="J18" s="8"/>
      <c r="K18" s="8"/>
    </row>
    <row r="19" spans="1:11">
      <c r="A19" s="25" t="s">
        <v>36</v>
      </c>
      <c r="B19" s="26" t="s">
        <v>37</v>
      </c>
      <c r="C19" s="27">
        <f>C20</f>
        <v>2172775</v>
      </c>
      <c r="D19" s="27">
        <f>D20</f>
        <v>2186211</v>
      </c>
      <c r="E19" s="8"/>
      <c r="F19" s="8"/>
      <c r="G19" s="8"/>
      <c r="H19" s="8"/>
      <c r="I19" s="8"/>
      <c r="J19" s="8"/>
      <c r="K19" s="8"/>
    </row>
    <row r="20" spans="1:11">
      <c r="A20" s="25" t="s">
        <v>38</v>
      </c>
      <c r="B20" s="26" t="s">
        <v>163</v>
      </c>
      <c r="C20" s="27">
        <f>C22+C23+C24+C25</f>
        <v>2172775</v>
      </c>
      <c r="D20" s="27">
        <f>D22+D23+D24+D25</f>
        <v>2186211</v>
      </c>
      <c r="E20" s="8"/>
      <c r="F20" s="8"/>
      <c r="G20" s="8"/>
      <c r="H20" s="8"/>
      <c r="I20" s="8"/>
      <c r="J20" s="8"/>
      <c r="K20" s="8"/>
    </row>
    <row r="21" spans="1:11" ht="31.5">
      <c r="A21" s="25"/>
      <c r="B21" s="28" t="s">
        <v>39</v>
      </c>
      <c r="C21" s="29">
        <v>986419</v>
      </c>
      <c r="D21" s="29">
        <v>992205</v>
      </c>
      <c r="E21" s="8"/>
      <c r="F21" s="8"/>
      <c r="G21" s="8"/>
      <c r="H21" s="8"/>
      <c r="I21" s="8"/>
      <c r="J21" s="8"/>
      <c r="K21" s="8"/>
    </row>
    <row r="22" spans="1:11" ht="118.5" customHeight="1">
      <c r="A22" s="30" t="s">
        <v>40</v>
      </c>
      <c r="B22" s="31" t="s">
        <v>114</v>
      </c>
      <c r="C22" s="32">
        <f>2013618+91516</f>
        <v>2105134</v>
      </c>
      <c r="D22" s="32">
        <f>2021019+97302</f>
        <v>2118321</v>
      </c>
      <c r="E22" s="14"/>
      <c r="F22" s="8"/>
      <c r="G22" s="8"/>
      <c r="H22" s="8"/>
      <c r="I22" s="8"/>
      <c r="J22" s="8"/>
      <c r="K22" s="8"/>
    </row>
    <row r="23" spans="1:11" ht="173.25">
      <c r="A23" s="30" t="s">
        <v>41</v>
      </c>
      <c r="B23" s="31" t="s">
        <v>0</v>
      </c>
      <c r="C23" s="32">
        <v>22478</v>
      </c>
      <c r="D23" s="32">
        <v>22561</v>
      </c>
      <c r="E23" s="8"/>
      <c r="F23" s="8"/>
      <c r="G23" s="8"/>
      <c r="H23" s="8"/>
      <c r="I23" s="8"/>
      <c r="J23" s="8"/>
      <c r="K23" s="8"/>
    </row>
    <row r="24" spans="1:11" ht="78.75">
      <c r="A24" s="30" t="s">
        <v>42</v>
      </c>
      <c r="B24" s="31" t="s">
        <v>1</v>
      </c>
      <c r="C24" s="32">
        <v>19772</v>
      </c>
      <c r="D24" s="32">
        <v>19844</v>
      </c>
      <c r="E24" s="8"/>
      <c r="F24" s="8"/>
      <c r="G24" s="8"/>
      <c r="H24" s="8"/>
      <c r="I24" s="8"/>
      <c r="J24" s="8"/>
      <c r="K24" s="8"/>
    </row>
    <row r="25" spans="1:11" ht="141.75">
      <c r="A25" s="30" t="s">
        <v>126</v>
      </c>
      <c r="B25" s="31" t="s">
        <v>192</v>
      </c>
      <c r="C25" s="32">
        <v>25391</v>
      </c>
      <c r="D25" s="32">
        <v>25485</v>
      </c>
      <c r="E25" s="8"/>
      <c r="F25" s="8"/>
      <c r="G25" s="8"/>
      <c r="H25" s="8"/>
      <c r="I25" s="8"/>
      <c r="J25" s="8"/>
      <c r="K25" s="8"/>
    </row>
    <row r="26" spans="1:11" ht="63">
      <c r="A26" s="25" t="s">
        <v>115</v>
      </c>
      <c r="B26" s="33" t="s">
        <v>164</v>
      </c>
      <c r="C26" s="27">
        <f>C27</f>
        <v>36429</v>
      </c>
      <c r="D26" s="27">
        <f>D27</f>
        <v>37761</v>
      </c>
      <c r="E26" s="8"/>
      <c r="F26" s="8"/>
      <c r="G26" s="8"/>
      <c r="H26" s="8"/>
      <c r="I26" s="8"/>
      <c r="J26" s="8"/>
      <c r="K26" s="8"/>
    </row>
    <row r="27" spans="1:11" ht="47.25">
      <c r="A27" s="30" t="s">
        <v>116</v>
      </c>
      <c r="B27" s="31" t="s">
        <v>117</v>
      </c>
      <c r="C27" s="32">
        <f>SUM(C28+C30+C29+C31)</f>
        <v>36429</v>
      </c>
      <c r="D27" s="32">
        <f>SUM(D28+D30+D29+D31)</f>
        <v>37761</v>
      </c>
      <c r="E27" s="8"/>
      <c r="F27" s="8"/>
      <c r="G27" s="8"/>
      <c r="H27" s="8"/>
      <c r="I27" s="8"/>
      <c r="J27" s="8"/>
      <c r="K27" s="8"/>
    </row>
    <row r="28" spans="1:11" ht="110.25">
      <c r="A28" s="30" t="s">
        <v>127</v>
      </c>
      <c r="B28" s="31" t="s">
        <v>141</v>
      </c>
      <c r="C28" s="32">
        <v>9654</v>
      </c>
      <c r="D28" s="32">
        <v>10007</v>
      </c>
      <c r="E28" s="8"/>
      <c r="F28" s="8"/>
      <c r="G28" s="8"/>
      <c r="H28" s="8"/>
      <c r="I28" s="8"/>
      <c r="J28" s="8"/>
      <c r="K28" s="8"/>
    </row>
    <row r="29" spans="1:11" ht="141.75">
      <c r="A29" s="30" t="s">
        <v>136</v>
      </c>
      <c r="B29" s="31" t="s">
        <v>137</v>
      </c>
      <c r="C29" s="32">
        <v>255</v>
      </c>
      <c r="D29" s="32">
        <v>265</v>
      </c>
      <c r="E29" s="8"/>
      <c r="F29" s="8"/>
      <c r="G29" s="8"/>
      <c r="H29" s="8"/>
      <c r="I29" s="8"/>
      <c r="J29" s="8"/>
      <c r="K29" s="8"/>
    </row>
    <row r="30" spans="1:11" ht="126">
      <c r="A30" s="30" t="s">
        <v>128</v>
      </c>
      <c r="B30" s="31" t="s">
        <v>140</v>
      </c>
      <c r="C30" s="32">
        <v>25938</v>
      </c>
      <c r="D30" s="32">
        <v>26885</v>
      </c>
      <c r="E30" s="8"/>
      <c r="F30" s="8"/>
      <c r="G30" s="8"/>
      <c r="H30" s="8"/>
      <c r="I30" s="8"/>
      <c r="J30" s="8"/>
      <c r="K30" s="8"/>
    </row>
    <row r="31" spans="1:11" ht="126">
      <c r="A31" s="30" t="s">
        <v>138</v>
      </c>
      <c r="B31" s="31" t="s">
        <v>139</v>
      </c>
      <c r="C31" s="32">
        <v>582</v>
      </c>
      <c r="D31" s="32">
        <v>604</v>
      </c>
      <c r="E31" s="8"/>
      <c r="F31" s="8"/>
      <c r="G31" s="8"/>
      <c r="H31" s="8"/>
      <c r="I31" s="8"/>
      <c r="J31" s="8"/>
      <c r="K31" s="8"/>
    </row>
    <row r="32" spans="1:11">
      <c r="A32" s="25" t="s">
        <v>43</v>
      </c>
      <c r="B32" s="26" t="s">
        <v>165</v>
      </c>
      <c r="C32" s="27">
        <f>SUM(C33+C37+C38+C39)</f>
        <v>845921</v>
      </c>
      <c r="D32" s="27">
        <f>SUM(D33+D37+D38+D39)</f>
        <v>868762</v>
      </c>
      <c r="E32" s="8"/>
      <c r="F32" s="8"/>
      <c r="G32" s="8"/>
      <c r="H32" s="8"/>
      <c r="I32" s="8"/>
      <c r="J32" s="8"/>
      <c r="K32" s="8"/>
    </row>
    <row r="33" spans="1:11" ht="47.25">
      <c r="A33" s="25" t="s">
        <v>119</v>
      </c>
      <c r="B33" s="26" t="s">
        <v>118</v>
      </c>
      <c r="C33" s="27">
        <f>C34+C35+C36</f>
        <v>487002</v>
      </c>
      <c r="D33" s="27">
        <f>D34+D35+D36</f>
        <v>500152</v>
      </c>
      <c r="E33" s="8"/>
      <c r="F33" s="8"/>
      <c r="G33" s="8"/>
      <c r="H33" s="8"/>
      <c r="I33" s="8"/>
      <c r="J33" s="8"/>
      <c r="K33" s="8"/>
    </row>
    <row r="34" spans="1:11" ht="47.25">
      <c r="A34" s="30" t="s">
        <v>123</v>
      </c>
      <c r="B34" s="34" t="s">
        <v>120</v>
      </c>
      <c r="C34" s="32">
        <v>343289</v>
      </c>
      <c r="D34" s="32">
        <v>352558</v>
      </c>
      <c r="E34" s="8"/>
      <c r="F34" s="8"/>
      <c r="G34" s="8"/>
      <c r="H34" s="8"/>
      <c r="I34" s="8"/>
      <c r="J34" s="8"/>
      <c r="K34" s="8"/>
    </row>
    <row r="35" spans="1:11" ht="63">
      <c r="A35" s="30" t="s">
        <v>124</v>
      </c>
      <c r="B35" s="34" t="s">
        <v>121</v>
      </c>
      <c r="C35" s="32">
        <v>108887</v>
      </c>
      <c r="D35" s="32">
        <v>111827</v>
      </c>
      <c r="E35" s="8"/>
      <c r="F35" s="8"/>
      <c r="G35" s="8"/>
      <c r="H35" s="8"/>
      <c r="I35" s="8"/>
      <c r="J35" s="8"/>
      <c r="K35" s="8"/>
    </row>
    <row r="36" spans="1:11" ht="47.25">
      <c r="A36" s="30" t="s">
        <v>125</v>
      </c>
      <c r="B36" s="34" t="s">
        <v>122</v>
      </c>
      <c r="C36" s="32">
        <v>34826</v>
      </c>
      <c r="D36" s="32">
        <v>35767</v>
      </c>
      <c r="E36" s="8"/>
      <c r="F36" s="8"/>
      <c r="G36" s="8"/>
      <c r="H36" s="8"/>
      <c r="I36" s="8"/>
      <c r="J36" s="8"/>
      <c r="K36" s="8"/>
    </row>
    <row r="37" spans="1:11" ht="31.5">
      <c r="A37" s="25" t="s">
        <v>44</v>
      </c>
      <c r="B37" s="26" t="s">
        <v>45</v>
      </c>
      <c r="C37" s="27">
        <v>340113</v>
      </c>
      <c r="D37" s="27">
        <v>349296</v>
      </c>
      <c r="E37" s="8"/>
      <c r="F37" s="8"/>
      <c r="G37" s="8"/>
      <c r="H37" s="8"/>
      <c r="I37" s="8"/>
      <c r="J37" s="8"/>
      <c r="K37" s="8"/>
    </row>
    <row r="38" spans="1:11">
      <c r="A38" s="25" t="s">
        <v>46</v>
      </c>
      <c r="B38" s="26" t="s">
        <v>47</v>
      </c>
      <c r="C38" s="27">
        <v>5135</v>
      </c>
      <c r="D38" s="27">
        <v>5274</v>
      </c>
      <c r="E38" s="8"/>
      <c r="F38" s="8"/>
      <c r="G38" s="8"/>
      <c r="H38" s="8"/>
      <c r="I38" s="8"/>
      <c r="J38" s="8"/>
      <c r="K38" s="8"/>
    </row>
    <row r="39" spans="1:11" ht="47.25">
      <c r="A39" s="25" t="s">
        <v>135</v>
      </c>
      <c r="B39" s="26" t="s">
        <v>142</v>
      </c>
      <c r="C39" s="27">
        <v>13671</v>
      </c>
      <c r="D39" s="27">
        <v>14040</v>
      </c>
      <c r="E39" s="8"/>
      <c r="F39" s="8"/>
      <c r="G39" s="8"/>
      <c r="H39" s="8"/>
      <c r="I39" s="8"/>
      <c r="J39" s="8"/>
      <c r="K39" s="8"/>
    </row>
    <row r="40" spans="1:11">
      <c r="A40" s="25" t="s">
        <v>48</v>
      </c>
      <c r="B40" s="26" t="s">
        <v>166</v>
      </c>
      <c r="C40" s="27">
        <f>C41+C43</f>
        <v>423006</v>
      </c>
      <c r="D40" s="27">
        <f>D41+D43</f>
        <v>434427</v>
      </c>
      <c r="E40" s="8"/>
      <c r="F40" s="8"/>
      <c r="G40" s="8"/>
      <c r="H40" s="8"/>
      <c r="I40" s="8"/>
      <c r="J40" s="8"/>
      <c r="K40" s="8"/>
    </row>
    <row r="41" spans="1:11">
      <c r="A41" s="25" t="s">
        <v>49</v>
      </c>
      <c r="B41" s="26" t="s">
        <v>50</v>
      </c>
      <c r="C41" s="27">
        <f>C42</f>
        <v>124076</v>
      </c>
      <c r="D41" s="27">
        <f>D42</f>
        <v>127426</v>
      </c>
      <c r="E41" s="8"/>
      <c r="F41" s="8"/>
      <c r="G41" s="8"/>
      <c r="H41" s="8"/>
      <c r="I41" s="8"/>
      <c r="J41" s="8"/>
      <c r="K41" s="8"/>
    </row>
    <row r="42" spans="1:11" ht="78.75">
      <c r="A42" s="30" t="s">
        <v>51</v>
      </c>
      <c r="B42" s="31" t="s">
        <v>2</v>
      </c>
      <c r="C42" s="32">
        <v>124076</v>
      </c>
      <c r="D42" s="32">
        <v>127426</v>
      </c>
      <c r="E42" s="8"/>
      <c r="F42" s="8"/>
      <c r="G42" s="8"/>
      <c r="H42" s="8"/>
      <c r="I42" s="8"/>
      <c r="J42" s="8"/>
      <c r="K42" s="8"/>
    </row>
    <row r="43" spans="1:11">
      <c r="A43" s="25" t="s">
        <v>52</v>
      </c>
      <c r="B43" s="26" t="s">
        <v>162</v>
      </c>
      <c r="C43" s="27">
        <f>C44+C46</f>
        <v>298930</v>
      </c>
      <c r="D43" s="27">
        <f>D44+D46</f>
        <v>307001</v>
      </c>
      <c r="E43" s="8"/>
      <c r="F43" s="8"/>
      <c r="G43" s="8"/>
      <c r="H43" s="8"/>
      <c r="I43" s="8"/>
      <c r="J43" s="8"/>
      <c r="K43" s="8"/>
    </row>
    <row r="44" spans="1:11">
      <c r="A44" s="30" t="s">
        <v>145</v>
      </c>
      <c r="B44" s="35" t="s">
        <v>143</v>
      </c>
      <c r="C44" s="32">
        <f>C45</f>
        <v>232476</v>
      </c>
      <c r="D44" s="32">
        <f>D45</f>
        <v>238753</v>
      </c>
      <c r="E44" s="8"/>
      <c r="F44" s="8"/>
      <c r="G44" s="8"/>
      <c r="H44" s="8"/>
      <c r="I44" s="8"/>
      <c r="J44" s="8"/>
      <c r="K44" s="8"/>
    </row>
    <row r="45" spans="1:11" ht="63">
      <c r="A45" s="30" t="s">
        <v>144</v>
      </c>
      <c r="B45" s="35" t="s">
        <v>146</v>
      </c>
      <c r="C45" s="32">
        <v>232476</v>
      </c>
      <c r="D45" s="32">
        <v>238753</v>
      </c>
      <c r="E45" s="8"/>
      <c r="F45" s="8"/>
      <c r="G45" s="8"/>
      <c r="H45" s="8"/>
      <c r="I45" s="8"/>
      <c r="J45" s="8"/>
      <c r="K45" s="8"/>
    </row>
    <row r="46" spans="1:11">
      <c r="A46" s="30" t="s">
        <v>147</v>
      </c>
      <c r="B46" s="35" t="s">
        <v>149</v>
      </c>
      <c r="C46" s="32">
        <f>C47</f>
        <v>66454</v>
      </c>
      <c r="D46" s="32">
        <f>D47</f>
        <v>68248</v>
      </c>
      <c r="E46" s="8"/>
      <c r="F46" s="8"/>
      <c r="G46" s="8"/>
      <c r="H46" s="8"/>
      <c r="I46" s="8"/>
      <c r="J46" s="8"/>
      <c r="K46" s="8"/>
    </row>
    <row r="47" spans="1:11" ht="63">
      <c r="A47" s="36" t="s">
        <v>148</v>
      </c>
      <c r="B47" s="35" t="s">
        <v>150</v>
      </c>
      <c r="C47" s="32">
        <v>66454</v>
      </c>
      <c r="D47" s="32">
        <v>68248</v>
      </c>
      <c r="E47" s="8"/>
      <c r="F47" s="8"/>
      <c r="G47" s="8"/>
      <c r="H47" s="8"/>
      <c r="I47" s="8"/>
      <c r="J47" s="8"/>
      <c r="K47" s="8"/>
    </row>
    <row r="48" spans="1:11" s="4" customFormat="1">
      <c r="A48" s="25" t="s">
        <v>53</v>
      </c>
      <c r="B48" s="33" t="s">
        <v>54</v>
      </c>
      <c r="C48" s="27">
        <f>C49+C51</f>
        <v>95668</v>
      </c>
      <c r="D48" s="27">
        <f>D49+D51</f>
        <v>98221</v>
      </c>
    </row>
    <row r="49" spans="1:11" s="4" customFormat="1" ht="47.25">
      <c r="A49" s="30" t="s">
        <v>55</v>
      </c>
      <c r="B49" s="31" t="s">
        <v>3</v>
      </c>
      <c r="C49" s="32">
        <f>C50</f>
        <v>94551</v>
      </c>
      <c r="D49" s="32">
        <f>D50</f>
        <v>97104</v>
      </c>
    </row>
    <row r="50" spans="1:11" ht="78.75">
      <c r="A50" s="30" t="s">
        <v>56</v>
      </c>
      <c r="B50" s="31" t="s">
        <v>57</v>
      </c>
      <c r="C50" s="32">
        <v>94551</v>
      </c>
      <c r="D50" s="32">
        <v>97104</v>
      </c>
      <c r="E50" s="8"/>
      <c r="F50" s="8"/>
      <c r="G50" s="8"/>
      <c r="H50" s="8"/>
      <c r="I50" s="8"/>
      <c r="J50" s="8"/>
      <c r="K50" s="8"/>
    </row>
    <row r="51" spans="1:11" ht="63">
      <c r="A51" s="30" t="s">
        <v>58</v>
      </c>
      <c r="B51" s="37" t="s">
        <v>59</v>
      </c>
      <c r="C51" s="32">
        <f>C52+C53</f>
        <v>1117</v>
      </c>
      <c r="D51" s="32">
        <f>D52+D53</f>
        <v>1117</v>
      </c>
      <c r="E51" s="8"/>
      <c r="F51" s="8"/>
      <c r="G51" s="8"/>
      <c r="H51" s="8"/>
      <c r="I51" s="8"/>
      <c r="J51" s="8"/>
      <c r="K51" s="8"/>
    </row>
    <row r="52" spans="1:11" ht="47.25">
      <c r="A52" s="30" t="s">
        <v>4</v>
      </c>
      <c r="B52" s="31" t="s">
        <v>60</v>
      </c>
      <c r="C52" s="32">
        <v>1000</v>
      </c>
      <c r="D52" s="32">
        <v>1000</v>
      </c>
      <c r="E52" s="8"/>
      <c r="F52" s="8"/>
      <c r="G52" s="8"/>
      <c r="H52" s="8"/>
      <c r="I52" s="8"/>
      <c r="J52" s="8"/>
      <c r="K52" s="8"/>
    </row>
    <row r="53" spans="1:11" ht="141.75">
      <c r="A53" s="30" t="s">
        <v>160</v>
      </c>
      <c r="B53" s="31" t="s">
        <v>161</v>
      </c>
      <c r="C53" s="32">
        <v>117</v>
      </c>
      <c r="D53" s="32">
        <v>117</v>
      </c>
      <c r="E53" s="8"/>
      <c r="F53" s="8"/>
      <c r="G53" s="8"/>
      <c r="H53" s="8"/>
      <c r="I53" s="8"/>
      <c r="J53" s="8"/>
      <c r="K53" s="8"/>
    </row>
    <row r="54" spans="1:11" s="4" customFormat="1" ht="78.75">
      <c r="A54" s="25" t="s">
        <v>61</v>
      </c>
      <c r="B54" s="33" t="s">
        <v>198</v>
      </c>
      <c r="C54" s="27">
        <f>C55+C65+C68</f>
        <v>364211</v>
      </c>
      <c r="D54" s="27">
        <f>D55+D65+D68</f>
        <v>346390</v>
      </c>
    </row>
    <row r="55" spans="1:11" s="4" customFormat="1" ht="157.5">
      <c r="A55" s="25" t="s">
        <v>62</v>
      </c>
      <c r="B55" s="33" t="s">
        <v>63</v>
      </c>
      <c r="C55" s="27">
        <f>C60+C56</f>
        <v>329266</v>
      </c>
      <c r="D55" s="27">
        <f>D60+D56</f>
        <v>329266</v>
      </c>
    </row>
    <row r="56" spans="1:11" s="4" customFormat="1" ht="110.25">
      <c r="A56" s="25" t="s">
        <v>64</v>
      </c>
      <c r="B56" s="33" t="s">
        <v>5</v>
      </c>
      <c r="C56" s="27">
        <f>C57</f>
        <v>297911</v>
      </c>
      <c r="D56" s="27">
        <f>D57</f>
        <v>297911</v>
      </c>
    </row>
    <row r="57" spans="1:11" ht="126">
      <c r="A57" s="30" t="s">
        <v>6</v>
      </c>
      <c r="B57" s="31" t="s">
        <v>7</v>
      </c>
      <c r="C57" s="32">
        <f>C58+C59</f>
        <v>297911</v>
      </c>
      <c r="D57" s="32">
        <f>D58+D59</f>
        <v>297911</v>
      </c>
      <c r="E57" s="8"/>
      <c r="F57" s="8"/>
      <c r="G57" s="8"/>
      <c r="H57" s="8"/>
      <c r="I57" s="8"/>
      <c r="J57" s="8"/>
      <c r="K57" s="8"/>
    </row>
    <row r="58" spans="1:11" ht="94.5">
      <c r="A58" s="30" t="s">
        <v>8</v>
      </c>
      <c r="B58" s="31" t="s">
        <v>9</v>
      </c>
      <c r="C58" s="32">
        <v>297911</v>
      </c>
      <c r="D58" s="32">
        <v>297911</v>
      </c>
      <c r="E58" s="8"/>
      <c r="F58" s="8"/>
      <c r="G58" s="8"/>
      <c r="H58" s="8"/>
      <c r="I58" s="8"/>
      <c r="J58" s="8"/>
      <c r="K58" s="8"/>
    </row>
    <row r="59" spans="1:11" ht="94.5">
      <c r="A59" s="30" t="s">
        <v>10</v>
      </c>
      <c r="B59" s="31" t="s">
        <v>11</v>
      </c>
      <c r="C59" s="32">
        <v>0</v>
      </c>
      <c r="D59" s="32">
        <v>0</v>
      </c>
      <c r="E59" s="8"/>
      <c r="F59" s="8"/>
      <c r="G59" s="8"/>
      <c r="H59" s="8"/>
      <c r="I59" s="8"/>
      <c r="J59" s="8"/>
      <c r="K59" s="8"/>
    </row>
    <row r="60" spans="1:11" ht="141.75">
      <c r="A60" s="25" t="s">
        <v>65</v>
      </c>
      <c r="B60" s="26" t="s">
        <v>66</v>
      </c>
      <c r="C60" s="27">
        <f>C61</f>
        <v>31355</v>
      </c>
      <c r="D60" s="27">
        <f>D61</f>
        <v>31355</v>
      </c>
      <c r="E60" s="8"/>
      <c r="F60" s="8"/>
      <c r="G60" s="8"/>
      <c r="H60" s="8"/>
      <c r="I60" s="8"/>
      <c r="J60" s="8"/>
      <c r="K60" s="8"/>
    </row>
    <row r="61" spans="1:11" ht="94.5">
      <c r="A61" s="30" t="s">
        <v>12</v>
      </c>
      <c r="B61" s="31" t="s">
        <v>13</v>
      </c>
      <c r="C61" s="32">
        <f>C62+C63+C64</f>
        <v>31355</v>
      </c>
      <c r="D61" s="32">
        <f>D62+D63+D64</f>
        <v>31355</v>
      </c>
      <c r="E61" s="8"/>
      <c r="F61" s="8"/>
      <c r="G61" s="8"/>
      <c r="H61" s="8"/>
      <c r="I61" s="8"/>
      <c r="J61" s="8"/>
      <c r="K61" s="8"/>
    </row>
    <row r="62" spans="1:11" ht="94.5">
      <c r="A62" s="30" t="s">
        <v>67</v>
      </c>
      <c r="B62" s="31" t="s">
        <v>263</v>
      </c>
      <c r="C62" s="32">
        <v>29416</v>
      </c>
      <c r="D62" s="32">
        <v>29416</v>
      </c>
      <c r="E62" s="8"/>
      <c r="F62" s="8"/>
      <c r="G62" s="8"/>
      <c r="H62" s="8"/>
      <c r="I62" s="8"/>
      <c r="J62" s="8"/>
      <c r="K62" s="8"/>
    </row>
    <row r="63" spans="1:11" ht="47.25">
      <c r="A63" s="30" t="s">
        <v>68</v>
      </c>
      <c r="B63" s="31" t="s">
        <v>264</v>
      </c>
      <c r="C63" s="32">
        <v>385</v>
      </c>
      <c r="D63" s="32">
        <v>385</v>
      </c>
      <c r="E63" s="8"/>
      <c r="F63" s="8"/>
      <c r="G63" s="8"/>
      <c r="H63" s="8"/>
      <c r="I63" s="8"/>
      <c r="J63" s="8"/>
      <c r="K63" s="8"/>
    </row>
    <row r="64" spans="1:11" ht="189">
      <c r="A64" s="30" t="s">
        <v>200</v>
      </c>
      <c r="B64" s="31" t="s">
        <v>201</v>
      </c>
      <c r="C64" s="32">
        <v>1554</v>
      </c>
      <c r="D64" s="32">
        <v>1554</v>
      </c>
      <c r="E64" s="8"/>
      <c r="F64" s="8"/>
      <c r="G64" s="8"/>
      <c r="H64" s="8"/>
      <c r="I64" s="8"/>
      <c r="J64" s="8"/>
      <c r="K64" s="8"/>
    </row>
    <row r="65" spans="1:11" ht="47.25">
      <c r="A65" s="25" t="s">
        <v>69</v>
      </c>
      <c r="B65" s="26" t="s">
        <v>70</v>
      </c>
      <c r="C65" s="27">
        <f t="shared" ref="C65:D66" si="0">C66</f>
        <v>877</v>
      </c>
      <c r="D65" s="27">
        <f t="shared" si="0"/>
        <v>877</v>
      </c>
      <c r="E65" s="8"/>
      <c r="F65" s="8"/>
      <c r="G65" s="8"/>
      <c r="H65" s="8"/>
      <c r="I65" s="8"/>
      <c r="J65" s="8"/>
      <c r="K65" s="8"/>
    </row>
    <row r="66" spans="1:11" ht="78.75">
      <c r="A66" s="30" t="s">
        <v>71</v>
      </c>
      <c r="B66" s="34" t="s">
        <v>14</v>
      </c>
      <c r="C66" s="32">
        <f t="shared" si="0"/>
        <v>877</v>
      </c>
      <c r="D66" s="32">
        <f t="shared" si="0"/>
        <v>877</v>
      </c>
      <c r="E66" s="8"/>
      <c r="F66" s="8"/>
      <c r="G66" s="8"/>
      <c r="H66" s="8"/>
      <c r="I66" s="8"/>
      <c r="J66" s="8"/>
      <c r="K66" s="8"/>
    </row>
    <row r="67" spans="1:11" ht="78.75">
      <c r="A67" s="30" t="s">
        <v>72</v>
      </c>
      <c r="B67" s="34" t="s">
        <v>15</v>
      </c>
      <c r="C67" s="32">
        <v>877</v>
      </c>
      <c r="D67" s="32">
        <v>877</v>
      </c>
      <c r="E67" s="8"/>
      <c r="F67" s="8"/>
      <c r="G67" s="8"/>
      <c r="H67" s="8"/>
      <c r="I67" s="8"/>
      <c r="J67" s="8"/>
      <c r="K67" s="8"/>
    </row>
    <row r="68" spans="1:11" ht="141.75">
      <c r="A68" s="25" t="s">
        <v>73</v>
      </c>
      <c r="B68" s="26" t="s">
        <v>16</v>
      </c>
      <c r="C68" s="27">
        <f t="shared" ref="C68:D69" si="1">C69</f>
        <v>34068</v>
      </c>
      <c r="D68" s="27">
        <f t="shared" si="1"/>
        <v>16247</v>
      </c>
      <c r="E68" s="8"/>
      <c r="F68" s="8"/>
      <c r="G68" s="8"/>
      <c r="H68" s="8"/>
      <c r="I68" s="8"/>
      <c r="J68" s="8"/>
      <c r="K68" s="8"/>
    </row>
    <row r="69" spans="1:11" ht="141.75">
      <c r="A69" s="30" t="s">
        <v>74</v>
      </c>
      <c r="B69" s="34" t="s">
        <v>17</v>
      </c>
      <c r="C69" s="32">
        <f t="shared" si="1"/>
        <v>34068</v>
      </c>
      <c r="D69" s="32">
        <f t="shared" si="1"/>
        <v>16247</v>
      </c>
      <c r="E69" s="8"/>
      <c r="F69" s="8"/>
      <c r="G69" s="8"/>
      <c r="H69" s="8"/>
      <c r="I69" s="8"/>
      <c r="J69" s="8"/>
      <c r="K69" s="8"/>
    </row>
    <row r="70" spans="1:11" ht="126">
      <c r="A70" s="30" t="s">
        <v>75</v>
      </c>
      <c r="B70" s="34" t="s">
        <v>76</v>
      </c>
      <c r="C70" s="32">
        <f>SUM(C71:C74)</f>
        <v>34068</v>
      </c>
      <c r="D70" s="32">
        <f>SUM(D71:D74)</f>
        <v>16247</v>
      </c>
      <c r="E70" s="8"/>
      <c r="F70" s="8"/>
      <c r="G70" s="8"/>
      <c r="H70" s="8"/>
      <c r="I70" s="8"/>
      <c r="J70" s="8"/>
      <c r="K70" s="8"/>
    </row>
    <row r="71" spans="1:11" ht="31.5">
      <c r="A71" s="30" t="s">
        <v>77</v>
      </c>
      <c r="B71" s="34" t="s">
        <v>78</v>
      </c>
      <c r="C71" s="32">
        <v>10659</v>
      </c>
      <c r="D71" s="32">
        <v>10659</v>
      </c>
      <c r="E71" s="8"/>
      <c r="F71" s="8"/>
      <c r="G71" s="8"/>
      <c r="H71" s="8"/>
      <c r="I71" s="8"/>
      <c r="J71" s="8"/>
      <c r="K71" s="8"/>
    </row>
    <row r="72" spans="1:11">
      <c r="A72" s="30" t="s">
        <v>79</v>
      </c>
      <c r="B72" s="34" t="s">
        <v>159</v>
      </c>
      <c r="C72" s="32">
        <v>17821</v>
      </c>
      <c r="D72" s="32">
        <v>0</v>
      </c>
      <c r="E72" s="8"/>
      <c r="F72" s="8"/>
      <c r="G72" s="8"/>
      <c r="H72" s="8"/>
      <c r="I72" s="8"/>
      <c r="J72" s="8"/>
      <c r="K72" s="8"/>
    </row>
    <row r="73" spans="1:11" ht="31.5">
      <c r="A73" s="30" t="s">
        <v>80</v>
      </c>
      <c r="B73" s="34" t="s">
        <v>81</v>
      </c>
      <c r="C73" s="32">
        <v>5088</v>
      </c>
      <c r="D73" s="32">
        <v>5088</v>
      </c>
      <c r="E73" s="8"/>
      <c r="F73" s="8"/>
      <c r="G73" s="8"/>
      <c r="H73" s="8"/>
      <c r="I73" s="8"/>
      <c r="J73" s="8"/>
      <c r="K73" s="8"/>
    </row>
    <row r="74" spans="1:11" ht="47.25">
      <c r="A74" s="30" t="s">
        <v>82</v>
      </c>
      <c r="B74" s="34" t="s">
        <v>83</v>
      </c>
      <c r="C74" s="32">
        <v>500</v>
      </c>
      <c r="D74" s="32">
        <v>500</v>
      </c>
      <c r="E74" s="8"/>
      <c r="F74" s="8"/>
      <c r="G74" s="8"/>
      <c r="H74" s="8"/>
      <c r="I74" s="8"/>
      <c r="J74" s="8"/>
      <c r="K74" s="8"/>
    </row>
    <row r="75" spans="1:11" ht="31.5">
      <c r="A75" s="25" t="s">
        <v>84</v>
      </c>
      <c r="B75" s="26" t="s">
        <v>85</v>
      </c>
      <c r="C75" s="27">
        <f>C76</f>
        <v>13624</v>
      </c>
      <c r="D75" s="27">
        <f>D76</f>
        <v>13992</v>
      </c>
      <c r="E75" s="8"/>
      <c r="F75" s="8"/>
      <c r="G75" s="8"/>
      <c r="H75" s="8"/>
      <c r="I75" s="8"/>
      <c r="J75" s="8"/>
      <c r="K75" s="8"/>
    </row>
    <row r="76" spans="1:11" ht="31.5">
      <c r="A76" s="25" t="s">
        <v>86</v>
      </c>
      <c r="B76" s="26" t="s">
        <v>87</v>
      </c>
      <c r="C76" s="27">
        <f>SUM(C77:C80)</f>
        <v>13624</v>
      </c>
      <c r="D76" s="27">
        <f>SUM(D77:D80)</f>
        <v>13992</v>
      </c>
      <c r="E76" s="8"/>
      <c r="F76" s="8"/>
      <c r="G76" s="8"/>
      <c r="H76" s="8"/>
      <c r="I76" s="8"/>
      <c r="J76" s="8"/>
      <c r="K76" s="8"/>
    </row>
    <row r="77" spans="1:11" ht="47.25">
      <c r="A77" s="30" t="s">
        <v>106</v>
      </c>
      <c r="B77" s="34" t="s">
        <v>108</v>
      </c>
      <c r="C77" s="32">
        <v>2015</v>
      </c>
      <c r="D77" s="32">
        <v>2070</v>
      </c>
      <c r="E77" s="8"/>
      <c r="F77" s="8"/>
      <c r="G77" s="8"/>
      <c r="H77" s="8"/>
      <c r="I77" s="8"/>
      <c r="J77" s="8"/>
      <c r="K77" s="8"/>
    </row>
    <row r="78" spans="1:11" ht="47.25">
      <c r="A78" s="30" t="s">
        <v>107</v>
      </c>
      <c r="B78" s="34" t="s">
        <v>109</v>
      </c>
      <c r="C78" s="32">
        <v>0</v>
      </c>
      <c r="D78" s="32">
        <v>0</v>
      </c>
      <c r="E78" s="8"/>
      <c r="F78" s="8"/>
      <c r="G78" s="8"/>
      <c r="H78" s="8"/>
      <c r="I78" s="8"/>
      <c r="J78" s="8"/>
      <c r="K78" s="8"/>
    </row>
    <row r="79" spans="1:11" ht="31.5">
      <c r="A79" s="30" t="s">
        <v>110</v>
      </c>
      <c r="B79" s="34" t="s">
        <v>111</v>
      </c>
      <c r="C79" s="32">
        <v>855</v>
      </c>
      <c r="D79" s="32">
        <v>878</v>
      </c>
      <c r="E79" s="8"/>
      <c r="F79" s="8"/>
      <c r="G79" s="8"/>
      <c r="H79" s="8"/>
      <c r="I79" s="8"/>
      <c r="J79" s="8"/>
      <c r="K79" s="8"/>
    </row>
    <row r="80" spans="1:11" ht="31.5">
      <c r="A80" s="30" t="s">
        <v>112</v>
      </c>
      <c r="B80" s="34" t="s">
        <v>113</v>
      </c>
      <c r="C80" s="32">
        <v>10754</v>
      </c>
      <c r="D80" s="32">
        <v>11044</v>
      </c>
      <c r="E80" s="8"/>
      <c r="F80" s="8"/>
      <c r="G80" s="8"/>
      <c r="H80" s="8"/>
      <c r="I80" s="8"/>
      <c r="J80" s="8"/>
      <c r="K80" s="8"/>
    </row>
    <row r="81" spans="1:11" s="4" customFormat="1" ht="47.25">
      <c r="A81" s="25" t="s">
        <v>88</v>
      </c>
      <c r="B81" s="26" t="s">
        <v>18</v>
      </c>
      <c r="C81" s="27">
        <f>C82+C83</f>
        <v>1199</v>
      </c>
      <c r="D81" s="27">
        <f>D82+D83</f>
        <v>1231</v>
      </c>
    </row>
    <row r="82" spans="1:11">
      <c r="A82" s="30" t="s">
        <v>129</v>
      </c>
      <c r="B82" s="34" t="s">
        <v>130</v>
      </c>
      <c r="C82" s="32">
        <v>734</v>
      </c>
      <c r="D82" s="32">
        <v>754</v>
      </c>
      <c r="E82" s="8"/>
      <c r="F82" s="8"/>
      <c r="G82" s="8"/>
      <c r="H82" s="8"/>
      <c r="I82" s="8"/>
      <c r="J82" s="8"/>
      <c r="K82" s="8"/>
    </row>
    <row r="83" spans="1:11" ht="31.5">
      <c r="A83" s="30" t="s">
        <v>89</v>
      </c>
      <c r="B83" s="34" t="s">
        <v>90</v>
      </c>
      <c r="C83" s="32">
        <v>465</v>
      </c>
      <c r="D83" s="32">
        <v>477</v>
      </c>
      <c r="E83" s="8"/>
      <c r="F83" s="8"/>
      <c r="G83" s="8"/>
      <c r="H83" s="8"/>
      <c r="I83" s="8"/>
      <c r="J83" s="8"/>
      <c r="K83" s="8"/>
    </row>
    <row r="84" spans="1:11" s="4" customFormat="1" ht="47.25">
      <c r="A84" s="25" t="s">
        <v>91</v>
      </c>
      <c r="B84" s="26" t="s">
        <v>92</v>
      </c>
      <c r="C84" s="27">
        <f>C85+C88</f>
        <v>146392</v>
      </c>
      <c r="D84" s="27">
        <f>D85+D88</f>
        <v>124432</v>
      </c>
    </row>
    <row r="85" spans="1:11" s="4" customFormat="1" ht="135" customHeight="1">
      <c r="A85" s="25" t="s">
        <v>93</v>
      </c>
      <c r="B85" s="26" t="s">
        <v>193</v>
      </c>
      <c r="C85" s="27">
        <f t="shared" ref="C85:D86" si="2">C86</f>
        <v>87182</v>
      </c>
      <c r="D85" s="27">
        <f t="shared" si="2"/>
        <v>74104</v>
      </c>
    </row>
    <row r="86" spans="1:11" ht="148.5" customHeight="1">
      <c r="A86" s="30" t="s">
        <v>19</v>
      </c>
      <c r="B86" s="34" t="s">
        <v>194</v>
      </c>
      <c r="C86" s="32">
        <f t="shared" si="2"/>
        <v>87182</v>
      </c>
      <c r="D86" s="32">
        <f t="shared" si="2"/>
        <v>74104</v>
      </c>
      <c r="E86" s="8"/>
      <c r="F86" s="8"/>
      <c r="G86" s="8"/>
      <c r="H86" s="8"/>
      <c r="I86" s="8"/>
      <c r="J86" s="8"/>
      <c r="K86" s="8"/>
    </row>
    <row r="87" spans="1:11" ht="141.75">
      <c r="A87" s="30" t="s">
        <v>20</v>
      </c>
      <c r="B87" s="34" t="s">
        <v>21</v>
      </c>
      <c r="C87" s="32">
        <v>87182</v>
      </c>
      <c r="D87" s="32">
        <v>74104</v>
      </c>
      <c r="E87" s="8"/>
      <c r="F87" s="8"/>
      <c r="G87" s="8"/>
      <c r="H87" s="8"/>
      <c r="I87" s="8"/>
      <c r="J87" s="8"/>
      <c r="K87" s="8"/>
    </row>
    <row r="88" spans="1:11" ht="66.75" customHeight="1">
      <c r="A88" s="25" t="s">
        <v>94</v>
      </c>
      <c r="B88" s="26" t="s">
        <v>195</v>
      </c>
      <c r="C88" s="27">
        <f t="shared" ref="C88:D89" si="3">C89</f>
        <v>59210</v>
      </c>
      <c r="D88" s="27">
        <f t="shared" si="3"/>
        <v>50328</v>
      </c>
      <c r="E88" s="8"/>
      <c r="F88" s="8"/>
      <c r="G88" s="8"/>
      <c r="H88" s="8"/>
      <c r="I88" s="8"/>
      <c r="J88" s="8"/>
      <c r="K88" s="8"/>
    </row>
    <row r="89" spans="1:11" ht="47.25">
      <c r="A89" s="30" t="s">
        <v>95</v>
      </c>
      <c r="B89" s="34" t="s">
        <v>96</v>
      </c>
      <c r="C89" s="32">
        <f t="shared" si="3"/>
        <v>59210</v>
      </c>
      <c r="D89" s="32">
        <f t="shared" si="3"/>
        <v>50328</v>
      </c>
      <c r="E89" s="8"/>
      <c r="F89" s="8"/>
      <c r="G89" s="8"/>
      <c r="H89" s="8"/>
      <c r="I89" s="8"/>
      <c r="J89" s="8"/>
      <c r="K89" s="8"/>
    </row>
    <row r="90" spans="1:11" ht="71.25" customHeight="1">
      <c r="A90" s="30" t="s">
        <v>22</v>
      </c>
      <c r="B90" s="34" t="s">
        <v>97</v>
      </c>
      <c r="C90" s="32">
        <v>59210</v>
      </c>
      <c r="D90" s="32">
        <v>50328</v>
      </c>
      <c r="E90" s="8"/>
      <c r="F90" s="8"/>
      <c r="G90" s="8"/>
      <c r="H90" s="8"/>
      <c r="I90" s="8"/>
      <c r="J90" s="8"/>
      <c r="K90" s="8"/>
    </row>
    <row r="91" spans="1:11" ht="31.5">
      <c r="A91" s="25" t="s">
        <v>98</v>
      </c>
      <c r="B91" s="26" t="s">
        <v>99</v>
      </c>
      <c r="C91" s="27">
        <f>SUM(C92:C102)</f>
        <v>107522</v>
      </c>
      <c r="D91" s="27">
        <f>SUM(D92:D102)</f>
        <v>110425</v>
      </c>
      <c r="E91" s="15"/>
      <c r="F91" s="15"/>
      <c r="G91" s="8"/>
      <c r="H91" s="8"/>
      <c r="I91" s="8"/>
      <c r="J91" s="8"/>
      <c r="K91" s="8"/>
    </row>
    <row r="92" spans="1:11" ht="47.25">
      <c r="A92" s="30" t="s">
        <v>23</v>
      </c>
      <c r="B92" s="34" t="s">
        <v>100</v>
      </c>
      <c r="C92" s="32">
        <v>2796</v>
      </c>
      <c r="D92" s="32">
        <v>2871</v>
      </c>
      <c r="E92" s="2"/>
      <c r="F92" s="2"/>
      <c r="G92" s="8"/>
      <c r="H92" s="8"/>
      <c r="I92" s="8"/>
      <c r="J92" s="8"/>
      <c r="K92" s="8"/>
    </row>
    <row r="93" spans="1:11" ht="94.5">
      <c r="A93" s="30" t="s">
        <v>24</v>
      </c>
      <c r="B93" s="34" t="s">
        <v>101</v>
      </c>
      <c r="C93" s="32">
        <v>1505</v>
      </c>
      <c r="D93" s="32">
        <v>1546</v>
      </c>
      <c r="E93" s="8"/>
      <c r="F93" s="8"/>
      <c r="G93" s="8"/>
      <c r="H93" s="8"/>
      <c r="I93" s="8"/>
      <c r="J93" s="8"/>
      <c r="K93" s="8"/>
    </row>
    <row r="94" spans="1:11" ht="94.5">
      <c r="A94" s="30" t="s">
        <v>25</v>
      </c>
      <c r="B94" s="34" t="s">
        <v>26</v>
      </c>
      <c r="C94" s="32">
        <v>1398</v>
      </c>
      <c r="D94" s="32">
        <v>1435</v>
      </c>
      <c r="E94" s="8"/>
      <c r="F94" s="8"/>
      <c r="G94" s="8"/>
      <c r="H94" s="8"/>
      <c r="I94" s="8"/>
      <c r="J94" s="8"/>
      <c r="K94" s="8"/>
    </row>
    <row r="95" spans="1:11" ht="182.25" customHeight="1">
      <c r="A95" s="30" t="s">
        <v>27</v>
      </c>
      <c r="B95" s="34" t="s">
        <v>196</v>
      </c>
      <c r="C95" s="32">
        <v>10322</v>
      </c>
      <c r="D95" s="32">
        <v>10601</v>
      </c>
      <c r="E95" s="8"/>
      <c r="F95" s="8"/>
      <c r="G95" s="8"/>
      <c r="H95" s="8"/>
      <c r="I95" s="8"/>
      <c r="J95" s="8"/>
      <c r="K95" s="8"/>
    </row>
    <row r="96" spans="1:11" s="4" customFormat="1" ht="94.5">
      <c r="A96" s="30" t="s">
        <v>102</v>
      </c>
      <c r="B96" s="34" t="s">
        <v>103</v>
      </c>
      <c r="C96" s="32">
        <v>2365</v>
      </c>
      <c r="D96" s="32">
        <v>2429</v>
      </c>
    </row>
    <row r="97" spans="1:11" s="4" customFormat="1" ht="47.25">
      <c r="A97" s="30" t="s">
        <v>151</v>
      </c>
      <c r="B97" s="34" t="s">
        <v>152</v>
      </c>
      <c r="C97" s="32">
        <v>27741</v>
      </c>
      <c r="D97" s="32">
        <v>28490</v>
      </c>
    </row>
    <row r="98" spans="1:11" ht="100.5" customHeight="1">
      <c r="A98" s="30" t="s">
        <v>28</v>
      </c>
      <c r="B98" s="34" t="s">
        <v>197</v>
      </c>
      <c r="C98" s="32">
        <v>54</v>
      </c>
      <c r="D98" s="32">
        <v>55</v>
      </c>
      <c r="E98" s="15"/>
      <c r="F98" s="15"/>
      <c r="G98" s="2"/>
      <c r="H98" s="8"/>
      <c r="I98" s="8"/>
      <c r="J98" s="8"/>
      <c r="K98" s="8"/>
    </row>
    <row r="99" spans="1:11" ht="47.25">
      <c r="A99" s="30" t="s">
        <v>154</v>
      </c>
      <c r="B99" s="34" t="s">
        <v>153</v>
      </c>
      <c r="C99" s="32">
        <v>1828</v>
      </c>
      <c r="D99" s="32">
        <v>1877</v>
      </c>
      <c r="E99" s="8"/>
      <c r="F99" s="8"/>
      <c r="G99" s="8"/>
      <c r="H99" s="8"/>
      <c r="I99" s="8"/>
      <c r="J99" s="8"/>
      <c r="K99" s="8"/>
    </row>
    <row r="100" spans="1:11" ht="110.25">
      <c r="A100" s="30" t="s">
        <v>155</v>
      </c>
      <c r="B100" s="34" t="s">
        <v>157</v>
      </c>
      <c r="C100" s="32">
        <v>14623</v>
      </c>
      <c r="D100" s="32">
        <v>15018</v>
      </c>
      <c r="E100" s="8"/>
      <c r="F100" s="8"/>
      <c r="G100" s="8"/>
      <c r="H100" s="8"/>
      <c r="I100" s="8"/>
      <c r="J100" s="8"/>
      <c r="K100" s="8"/>
    </row>
    <row r="101" spans="1:11" ht="55.5" customHeight="1">
      <c r="A101" s="30" t="s">
        <v>156</v>
      </c>
      <c r="B101" s="34" t="s">
        <v>158</v>
      </c>
      <c r="C101" s="32">
        <v>6989</v>
      </c>
      <c r="D101" s="32">
        <v>7178</v>
      </c>
      <c r="E101" s="8"/>
      <c r="F101" s="8"/>
      <c r="G101" s="8"/>
      <c r="H101" s="8"/>
      <c r="I101" s="8"/>
      <c r="J101" s="8"/>
      <c r="K101" s="8"/>
    </row>
    <row r="102" spans="1:11" ht="47.25">
      <c r="A102" s="30" t="s">
        <v>104</v>
      </c>
      <c r="B102" s="34" t="s">
        <v>105</v>
      </c>
      <c r="C102" s="32">
        <v>37901</v>
      </c>
      <c r="D102" s="32">
        <v>38925</v>
      </c>
      <c r="E102" s="8"/>
      <c r="F102" s="8"/>
      <c r="G102" s="8"/>
      <c r="H102" s="8"/>
      <c r="I102" s="8"/>
      <c r="J102" s="8"/>
      <c r="K102" s="8"/>
    </row>
    <row r="103" spans="1:11">
      <c r="A103" s="25" t="s">
        <v>131</v>
      </c>
      <c r="B103" s="26" t="s">
        <v>132</v>
      </c>
      <c r="C103" s="27">
        <f>SUM(C104:C106)</f>
        <v>19490</v>
      </c>
      <c r="D103" s="27">
        <f>SUM(D104:D106)</f>
        <v>19490</v>
      </c>
      <c r="E103" s="8"/>
      <c r="F103" s="8"/>
      <c r="G103" s="8"/>
      <c r="H103" s="8"/>
      <c r="I103" s="8"/>
      <c r="J103" s="8"/>
      <c r="K103" s="8"/>
    </row>
    <row r="104" spans="1:11" ht="47.25">
      <c r="A104" s="30" t="s">
        <v>133</v>
      </c>
      <c r="B104" s="34" t="s">
        <v>134</v>
      </c>
      <c r="C104" s="32">
        <v>14216</v>
      </c>
      <c r="D104" s="32">
        <v>14216</v>
      </c>
      <c r="E104" s="8"/>
      <c r="F104" s="8"/>
      <c r="G104" s="8"/>
      <c r="H104" s="8"/>
      <c r="I104" s="8"/>
      <c r="J104" s="8"/>
      <c r="K104" s="8"/>
    </row>
    <row r="105" spans="1:11" ht="78.75">
      <c r="A105" s="30" t="s">
        <v>202</v>
      </c>
      <c r="B105" s="34" t="s">
        <v>204</v>
      </c>
      <c r="C105" s="32">
        <v>1055</v>
      </c>
      <c r="D105" s="32">
        <v>1055</v>
      </c>
      <c r="E105" s="8"/>
      <c r="F105" s="8"/>
      <c r="G105" s="8"/>
      <c r="H105" s="8"/>
      <c r="I105" s="8"/>
      <c r="J105" s="8"/>
      <c r="K105" s="8"/>
    </row>
    <row r="106" spans="1:11" ht="78.75">
      <c r="A106" s="30" t="s">
        <v>203</v>
      </c>
      <c r="B106" s="34" t="s">
        <v>205</v>
      </c>
      <c r="C106" s="32">
        <v>4219</v>
      </c>
      <c r="D106" s="32">
        <v>4219</v>
      </c>
      <c r="E106" s="8"/>
      <c r="F106" s="8"/>
      <c r="G106" s="8"/>
      <c r="H106" s="8"/>
      <c r="I106" s="8"/>
      <c r="J106" s="8"/>
      <c r="K106" s="8"/>
    </row>
    <row r="107" spans="1:11">
      <c r="A107" s="25" t="s">
        <v>167</v>
      </c>
      <c r="B107" s="38" t="s">
        <v>168</v>
      </c>
      <c r="C107" s="27">
        <f>C108</f>
        <v>3399718.87</v>
      </c>
      <c r="D107" s="27">
        <f>D108</f>
        <v>3420151.3</v>
      </c>
      <c r="E107" s="8"/>
      <c r="F107" s="8"/>
      <c r="G107" s="8"/>
      <c r="H107" s="8"/>
      <c r="I107" s="8"/>
      <c r="J107" s="8"/>
      <c r="K107" s="8"/>
    </row>
    <row r="108" spans="1:11" ht="47.25">
      <c r="A108" s="25" t="s">
        <v>169</v>
      </c>
      <c r="B108" s="38" t="s">
        <v>170</v>
      </c>
      <c r="C108" s="27">
        <f>C109+C112+C138+C153</f>
        <v>3399718.87</v>
      </c>
      <c r="D108" s="27">
        <f>D109+D112+D138+D153</f>
        <v>3420151.3</v>
      </c>
      <c r="E108" s="8"/>
      <c r="F108" s="8"/>
      <c r="G108" s="8"/>
      <c r="H108" s="8"/>
      <c r="I108" s="8"/>
      <c r="J108" s="8"/>
      <c r="K108" s="8"/>
    </row>
    <row r="109" spans="1:11" ht="31.5">
      <c r="A109" s="25" t="s">
        <v>207</v>
      </c>
      <c r="B109" s="38" t="s">
        <v>230</v>
      </c>
      <c r="C109" s="27">
        <f t="shared" ref="C109:D110" si="4">C110</f>
        <v>246436.6</v>
      </c>
      <c r="D109" s="27">
        <f t="shared" si="4"/>
        <v>246436.6</v>
      </c>
      <c r="E109" s="8"/>
      <c r="F109" s="8"/>
      <c r="G109" s="8"/>
      <c r="H109" s="8"/>
      <c r="I109" s="8"/>
      <c r="J109" s="8"/>
      <c r="K109" s="8"/>
    </row>
    <row r="110" spans="1:11" ht="31.5">
      <c r="A110" s="30" t="s">
        <v>209</v>
      </c>
      <c r="B110" s="39" t="s">
        <v>171</v>
      </c>
      <c r="C110" s="32">
        <f t="shared" si="4"/>
        <v>246436.6</v>
      </c>
      <c r="D110" s="32">
        <f t="shared" si="4"/>
        <v>246436.6</v>
      </c>
      <c r="E110" s="8"/>
      <c r="F110" s="8"/>
      <c r="G110" s="8"/>
      <c r="H110" s="8"/>
      <c r="I110" s="8"/>
      <c r="J110" s="8"/>
      <c r="K110" s="8"/>
    </row>
    <row r="111" spans="1:11" ht="35.25" customHeight="1">
      <c r="A111" s="30" t="s">
        <v>208</v>
      </c>
      <c r="B111" s="39" t="s">
        <v>172</v>
      </c>
      <c r="C111" s="32">
        <v>246436.6</v>
      </c>
      <c r="D111" s="32">
        <v>246436.6</v>
      </c>
      <c r="E111" s="8"/>
      <c r="F111" s="8"/>
      <c r="G111" s="8"/>
      <c r="H111" s="8"/>
      <c r="I111" s="8"/>
      <c r="J111" s="8"/>
      <c r="K111" s="8"/>
    </row>
    <row r="112" spans="1:11" ht="47.25">
      <c r="A112" s="25" t="s">
        <v>211</v>
      </c>
      <c r="B112" s="38" t="s">
        <v>210</v>
      </c>
      <c r="C112" s="27">
        <f t="shared" ref="C112:D112" si="5">SUM(C113:C125)</f>
        <v>606298.47000000009</v>
      </c>
      <c r="D112" s="27">
        <f t="shared" si="5"/>
        <v>510322.20000000007</v>
      </c>
      <c r="E112" s="8"/>
      <c r="F112" s="8"/>
      <c r="G112" s="8"/>
      <c r="H112" s="8"/>
      <c r="I112" s="8"/>
      <c r="J112" s="8"/>
      <c r="K112" s="8"/>
    </row>
    <row r="113" spans="1:11" ht="47.25" hidden="1">
      <c r="A113" s="30" t="s">
        <v>239</v>
      </c>
      <c r="B113" s="39" t="s">
        <v>241</v>
      </c>
      <c r="C113" s="27"/>
      <c r="D113" s="27"/>
      <c r="E113" s="8"/>
      <c r="F113" s="8"/>
      <c r="G113" s="8"/>
      <c r="H113" s="8"/>
      <c r="I113" s="8"/>
      <c r="J113" s="8"/>
      <c r="K113" s="8"/>
    </row>
    <row r="114" spans="1:11" ht="63" hidden="1">
      <c r="A114" s="30" t="s">
        <v>231</v>
      </c>
      <c r="B114" s="39" t="s">
        <v>232</v>
      </c>
      <c r="C114" s="32"/>
      <c r="D114" s="32"/>
      <c r="E114" s="8"/>
      <c r="F114" s="8"/>
      <c r="G114" s="8"/>
      <c r="H114" s="8"/>
      <c r="I114" s="8"/>
      <c r="J114" s="8"/>
      <c r="K114" s="8"/>
    </row>
    <row r="115" spans="1:11" ht="126" hidden="1">
      <c r="A115" s="30" t="s">
        <v>243</v>
      </c>
      <c r="B115" s="39" t="s">
        <v>242</v>
      </c>
      <c r="C115" s="32"/>
      <c r="D115" s="32"/>
      <c r="E115" s="8"/>
      <c r="F115" s="8"/>
      <c r="G115" s="8"/>
      <c r="H115" s="8"/>
      <c r="I115" s="8"/>
      <c r="J115" s="8"/>
      <c r="K115" s="8"/>
    </row>
    <row r="116" spans="1:11" ht="51" hidden="1" customHeight="1">
      <c r="A116" s="30" t="s">
        <v>233</v>
      </c>
      <c r="B116" s="39" t="s">
        <v>199</v>
      </c>
      <c r="C116" s="32" t="s">
        <v>258</v>
      </c>
      <c r="D116" s="32" t="s">
        <v>258</v>
      </c>
      <c r="E116" s="8"/>
      <c r="F116" s="8"/>
      <c r="G116" s="8"/>
      <c r="H116" s="8"/>
      <c r="I116" s="8"/>
      <c r="J116" s="8"/>
      <c r="K116" s="8"/>
    </row>
    <row r="117" spans="1:11" ht="144.75" customHeight="1">
      <c r="A117" s="30" t="s">
        <v>274</v>
      </c>
      <c r="B117" s="39" t="s">
        <v>276</v>
      </c>
      <c r="C117" s="32">
        <v>8328.5</v>
      </c>
      <c r="D117" s="32"/>
      <c r="E117" s="8"/>
      <c r="F117" s="8"/>
      <c r="G117" s="8"/>
      <c r="H117" s="8"/>
      <c r="I117" s="8"/>
      <c r="J117" s="8"/>
      <c r="K117" s="8"/>
    </row>
    <row r="118" spans="1:11" ht="145.5" customHeight="1">
      <c r="A118" s="30" t="s">
        <v>274</v>
      </c>
      <c r="B118" s="39" t="s">
        <v>277</v>
      </c>
      <c r="C118" s="32">
        <v>37940.800000000003</v>
      </c>
      <c r="D118" s="32"/>
      <c r="E118" s="8"/>
      <c r="F118" s="8"/>
      <c r="G118" s="8"/>
      <c r="H118" s="8"/>
      <c r="I118" s="8"/>
      <c r="J118" s="8"/>
      <c r="K118" s="8"/>
    </row>
    <row r="119" spans="1:11" ht="146.25" customHeight="1">
      <c r="A119" s="30" t="s">
        <v>275</v>
      </c>
      <c r="B119" s="39" t="s">
        <v>276</v>
      </c>
      <c r="C119" s="32">
        <v>23936.400000000001</v>
      </c>
      <c r="D119" s="32"/>
      <c r="E119" s="8"/>
      <c r="F119" s="8"/>
      <c r="G119" s="8"/>
      <c r="H119" s="8"/>
      <c r="I119" s="8"/>
      <c r="J119" s="8"/>
      <c r="K119" s="8"/>
    </row>
    <row r="120" spans="1:11" ht="147" customHeight="1">
      <c r="A120" s="30" t="s">
        <v>275</v>
      </c>
      <c r="B120" s="39" t="s">
        <v>277</v>
      </c>
      <c r="C120" s="32">
        <v>109043.7</v>
      </c>
      <c r="D120" s="32"/>
      <c r="E120" s="8"/>
      <c r="F120" s="8"/>
      <c r="G120" s="8"/>
      <c r="H120" s="8"/>
      <c r="I120" s="8"/>
      <c r="J120" s="8"/>
      <c r="K120" s="8"/>
    </row>
    <row r="121" spans="1:11" ht="63" customHeight="1">
      <c r="A121" s="63" t="s">
        <v>278</v>
      </c>
      <c r="B121" s="64" t="s">
        <v>279</v>
      </c>
      <c r="C121" s="65">
        <v>36.200000000000003</v>
      </c>
      <c r="D121" s="65">
        <v>36.200000000000003</v>
      </c>
      <c r="E121" s="8"/>
      <c r="F121" s="8"/>
      <c r="G121" s="8"/>
      <c r="H121" s="8"/>
      <c r="I121" s="8"/>
      <c r="J121" s="8"/>
      <c r="K121" s="8"/>
    </row>
    <row r="122" spans="1:11" ht="48" customHeight="1">
      <c r="A122" s="63" t="s">
        <v>278</v>
      </c>
      <c r="B122" s="64" t="s">
        <v>280</v>
      </c>
      <c r="C122" s="65">
        <v>165.2</v>
      </c>
      <c r="D122" s="65">
        <v>165.2</v>
      </c>
      <c r="E122" s="8"/>
      <c r="F122" s="8"/>
      <c r="G122" s="8"/>
      <c r="H122" s="8"/>
      <c r="I122" s="8"/>
      <c r="J122" s="8"/>
      <c r="K122" s="8"/>
    </row>
    <row r="123" spans="1:11" ht="213.75" customHeight="1">
      <c r="A123" s="30" t="s">
        <v>269</v>
      </c>
      <c r="B123" s="39" t="s">
        <v>270</v>
      </c>
      <c r="C123" s="32">
        <v>252825.9</v>
      </c>
      <c r="D123" s="32">
        <v>299037.90000000002</v>
      </c>
      <c r="E123" s="8"/>
      <c r="F123" s="8"/>
      <c r="G123" s="8"/>
      <c r="H123" s="8"/>
      <c r="I123" s="8"/>
      <c r="J123" s="8"/>
      <c r="K123" s="8"/>
    </row>
    <row r="124" spans="1:11" ht="213.75" customHeight="1">
      <c r="A124" s="30" t="s">
        <v>269</v>
      </c>
      <c r="B124" s="39" t="s">
        <v>271</v>
      </c>
      <c r="C124" s="32">
        <v>55498.37</v>
      </c>
      <c r="D124" s="32">
        <v>65642.399999999994</v>
      </c>
      <c r="E124" s="8"/>
      <c r="F124" s="8"/>
      <c r="G124" s="8"/>
      <c r="H124" s="8"/>
      <c r="I124" s="8"/>
      <c r="J124" s="8"/>
      <c r="K124" s="8"/>
    </row>
    <row r="125" spans="1:11">
      <c r="A125" s="30" t="s">
        <v>212</v>
      </c>
      <c r="B125" s="39" t="s">
        <v>173</v>
      </c>
      <c r="C125" s="32">
        <f>C126</f>
        <v>118523.4</v>
      </c>
      <c r="D125" s="32">
        <f>D126</f>
        <v>145440.5</v>
      </c>
      <c r="E125" s="8"/>
      <c r="F125" s="8"/>
      <c r="G125" s="8"/>
      <c r="H125" s="8"/>
      <c r="I125" s="8"/>
      <c r="J125" s="8"/>
      <c r="K125" s="8"/>
    </row>
    <row r="126" spans="1:11" ht="31.5">
      <c r="A126" s="30" t="s">
        <v>213</v>
      </c>
      <c r="B126" s="39" t="s">
        <v>174</v>
      </c>
      <c r="C126" s="32">
        <f>SUM(C127:C137)</f>
        <v>118523.4</v>
      </c>
      <c r="D126" s="32">
        <f>SUM(D127:D137)</f>
        <v>145440.5</v>
      </c>
      <c r="E126" s="8"/>
      <c r="F126" s="8"/>
      <c r="G126" s="8"/>
      <c r="H126" s="8"/>
      <c r="I126" s="8"/>
      <c r="J126" s="8"/>
      <c r="K126" s="8"/>
    </row>
    <row r="127" spans="1:11" ht="126">
      <c r="A127" s="30" t="s">
        <v>214</v>
      </c>
      <c r="B127" s="40" t="s">
        <v>175</v>
      </c>
      <c r="C127" s="32">
        <v>118523.4</v>
      </c>
      <c r="D127" s="32">
        <v>145440.5</v>
      </c>
      <c r="E127" s="8"/>
      <c r="F127" s="8"/>
      <c r="G127" s="8"/>
      <c r="H127" s="8"/>
      <c r="I127" s="8"/>
      <c r="J127" s="8"/>
      <c r="K127" s="8"/>
    </row>
    <row r="128" spans="1:11" ht="126" hidden="1">
      <c r="A128" s="30" t="s">
        <v>214</v>
      </c>
      <c r="B128" s="40" t="s">
        <v>246</v>
      </c>
      <c r="C128" s="32">
        <v>0</v>
      </c>
      <c r="D128" s="32">
        <v>0</v>
      </c>
      <c r="E128" s="8"/>
      <c r="F128" s="8"/>
      <c r="G128" s="8"/>
      <c r="H128" s="8"/>
      <c r="I128" s="8"/>
      <c r="J128" s="8"/>
      <c r="K128" s="8"/>
    </row>
    <row r="129" spans="1:11" ht="157.5" hidden="1">
      <c r="A129" s="30" t="s">
        <v>214</v>
      </c>
      <c r="B129" s="40" t="s">
        <v>259</v>
      </c>
      <c r="C129" s="32">
        <v>0</v>
      </c>
      <c r="D129" s="32">
        <v>0</v>
      </c>
      <c r="E129" s="8"/>
      <c r="F129" s="8"/>
      <c r="G129" s="8"/>
      <c r="H129" s="8"/>
      <c r="I129" s="8"/>
      <c r="J129" s="8"/>
      <c r="K129" s="8"/>
    </row>
    <row r="130" spans="1:11" ht="141.75" hidden="1">
      <c r="A130" s="30" t="s">
        <v>253</v>
      </c>
      <c r="B130" s="40" t="s">
        <v>260</v>
      </c>
      <c r="C130" s="32">
        <v>0</v>
      </c>
      <c r="D130" s="32">
        <v>0</v>
      </c>
      <c r="E130" s="8"/>
      <c r="F130" s="8"/>
      <c r="G130" s="8"/>
      <c r="H130" s="8"/>
      <c r="I130" s="8"/>
      <c r="J130" s="8"/>
      <c r="K130" s="8"/>
    </row>
    <row r="131" spans="1:11" ht="157.5" hidden="1">
      <c r="A131" s="30" t="s">
        <v>214</v>
      </c>
      <c r="B131" s="40" t="s">
        <v>244</v>
      </c>
      <c r="C131" s="32"/>
      <c r="D131" s="32"/>
      <c r="E131" s="8"/>
      <c r="F131" s="8"/>
      <c r="G131" s="8"/>
      <c r="H131" s="8"/>
      <c r="I131" s="8"/>
      <c r="J131" s="8"/>
      <c r="K131" s="8"/>
    </row>
    <row r="132" spans="1:11" ht="189" hidden="1">
      <c r="A132" s="30" t="s">
        <v>214</v>
      </c>
      <c r="B132" s="40" t="s">
        <v>245</v>
      </c>
      <c r="C132" s="32" t="s">
        <v>258</v>
      </c>
      <c r="D132" s="32" t="s">
        <v>258</v>
      </c>
      <c r="E132" s="8"/>
      <c r="F132" s="8"/>
      <c r="G132" s="8"/>
      <c r="H132" s="8"/>
      <c r="I132" s="8"/>
      <c r="J132" s="8"/>
      <c r="K132" s="8"/>
    </row>
    <row r="133" spans="1:11" ht="141.75" hidden="1">
      <c r="A133" s="30" t="s">
        <v>236</v>
      </c>
      <c r="B133" s="40" t="s">
        <v>240</v>
      </c>
      <c r="C133" s="32"/>
      <c r="D133" s="32"/>
      <c r="E133" s="8"/>
      <c r="F133" s="8"/>
      <c r="G133" s="8"/>
      <c r="H133" s="8"/>
      <c r="I133" s="8"/>
      <c r="J133" s="8"/>
      <c r="K133" s="8"/>
    </row>
    <row r="134" spans="1:11" ht="157.5" hidden="1">
      <c r="A134" s="30" t="s">
        <v>253</v>
      </c>
      <c r="B134" s="40" t="s">
        <v>251</v>
      </c>
      <c r="C134" s="32"/>
      <c r="D134" s="32"/>
      <c r="E134" s="8"/>
      <c r="F134" s="8"/>
      <c r="G134" s="8"/>
      <c r="H134" s="8"/>
      <c r="I134" s="8"/>
      <c r="J134" s="8"/>
      <c r="K134" s="8"/>
    </row>
    <row r="135" spans="1:11" ht="141.75" hidden="1">
      <c r="A135" s="30" t="s">
        <v>214</v>
      </c>
      <c r="B135" s="40" t="s">
        <v>261</v>
      </c>
      <c r="C135" s="32"/>
      <c r="D135" s="32"/>
      <c r="E135" s="8"/>
      <c r="F135" s="8"/>
      <c r="G135" s="8"/>
      <c r="H135" s="8"/>
      <c r="I135" s="8"/>
      <c r="J135" s="8"/>
      <c r="K135" s="8"/>
    </row>
    <row r="136" spans="1:11" s="54" customFormat="1" hidden="1">
      <c r="A136" s="55"/>
      <c r="B136" s="53"/>
      <c r="C136" s="56"/>
      <c r="D136" s="56"/>
    </row>
    <row r="137" spans="1:11" s="54" customFormat="1" hidden="1">
      <c r="A137" s="55"/>
      <c r="B137" s="53"/>
      <c r="C137" s="56"/>
      <c r="D137" s="56"/>
    </row>
    <row r="138" spans="1:11" ht="31.5">
      <c r="A138" s="25" t="s">
        <v>215</v>
      </c>
      <c r="B138" s="38" t="s">
        <v>216</v>
      </c>
      <c r="C138" s="27">
        <f>C139+C141+C143</f>
        <v>2546983.8000000003</v>
      </c>
      <c r="D138" s="27">
        <f>D139+D141+D143</f>
        <v>2663392.4999999995</v>
      </c>
      <c r="E138" s="8"/>
      <c r="F138" s="8"/>
      <c r="G138" s="8"/>
      <c r="H138" s="8"/>
      <c r="I138" s="8"/>
      <c r="J138" s="8"/>
      <c r="K138" s="8"/>
    </row>
    <row r="139" spans="1:11" ht="94.5" hidden="1">
      <c r="A139" s="30" t="s">
        <v>217</v>
      </c>
      <c r="B139" s="39" t="s">
        <v>218</v>
      </c>
      <c r="C139" s="32">
        <f>C140</f>
        <v>0</v>
      </c>
      <c r="D139" s="32">
        <f>D140</f>
        <v>0</v>
      </c>
      <c r="E139" s="8"/>
      <c r="F139" s="8"/>
      <c r="G139" s="8"/>
      <c r="H139" s="8"/>
      <c r="I139" s="8"/>
      <c r="J139" s="8"/>
      <c r="K139" s="8"/>
    </row>
    <row r="140" spans="1:11" ht="94.5" hidden="1">
      <c r="A140" s="30" t="s">
        <v>219</v>
      </c>
      <c r="B140" s="39" t="s">
        <v>220</v>
      </c>
      <c r="C140" s="32"/>
      <c r="D140" s="32"/>
      <c r="E140" s="8"/>
      <c r="F140" s="8"/>
      <c r="G140" s="8"/>
      <c r="H140" s="8"/>
      <c r="I140" s="8"/>
      <c r="J140" s="8"/>
      <c r="K140" s="8"/>
    </row>
    <row r="141" spans="1:11" ht="110.25">
      <c r="A141" s="30" t="s">
        <v>221</v>
      </c>
      <c r="B141" s="39" t="s">
        <v>176</v>
      </c>
      <c r="C141" s="32">
        <f>C142</f>
        <v>17649.7</v>
      </c>
      <c r="D141" s="32">
        <f>D142</f>
        <v>18910.400000000001</v>
      </c>
      <c r="E141" s="8"/>
      <c r="F141" s="8"/>
      <c r="G141" s="8"/>
      <c r="H141" s="8"/>
      <c r="I141" s="8"/>
      <c r="J141" s="8"/>
      <c r="K141" s="8"/>
    </row>
    <row r="142" spans="1:11" ht="126">
      <c r="A142" s="30" t="s">
        <v>222</v>
      </c>
      <c r="B142" s="39" t="s">
        <v>177</v>
      </c>
      <c r="C142" s="32">
        <v>17649.7</v>
      </c>
      <c r="D142" s="32">
        <v>18910.400000000001</v>
      </c>
      <c r="E142" s="8"/>
      <c r="F142" s="8"/>
      <c r="G142" s="8"/>
      <c r="H142" s="8"/>
      <c r="I142" s="8"/>
      <c r="J142" s="8"/>
      <c r="K142" s="8"/>
    </row>
    <row r="143" spans="1:11">
      <c r="A143" s="30" t="s">
        <v>223</v>
      </c>
      <c r="B143" s="39" t="s">
        <v>178</v>
      </c>
      <c r="C143" s="32">
        <f>C144</f>
        <v>2529334.1</v>
      </c>
      <c r="D143" s="32">
        <f>D144</f>
        <v>2644482.0999999996</v>
      </c>
      <c r="E143" s="8"/>
      <c r="F143" s="8"/>
      <c r="G143" s="8"/>
      <c r="H143" s="8"/>
      <c r="I143" s="8"/>
      <c r="J143" s="8"/>
      <c r="K143" s="8"/>
    </row>
    <row r="144" spans="1:11" ht="31.5">
      <c r="A144" s="30" t="s">
        <v>224</v>
      </c>
      <c r="B144" s="39" t="s">
        <v>179</v>
      </c>
      <c r="C144" s="32">
        <f>SUM(C145:C152)</f>
        <v>2529334.1</v>
      </c>
      <c r="D144" s="32">
        <f>SUM(D145:D152)</f>
        <v>2644482.0999999996</v>
      </c>
      <c r="E144" s="8"/>
      <c r="F144" s="8"/>
      <c r="G144" s="8"/>
      <c r="H144" s="8"/>
      <c r="I144" s="8"/>
      <c r="J144" s="8"/>
      <c r="K144" s="8"/>
    </row>
    <row r="145" spans="1:11" ht="267.75" hidden="1">
      <c r="A145" s="30"/>
      <c r="B145" s="41" t="s">
        <v>185</v>
      </c>
      <c r="C145" s="32" t="s">
        <v>258</v>
      </c>
      <c r="D145" s="32" t="s">
        <v>258</v>
      </c>
      <c r="E145" s="8"/>
      <c r="F145" s="8"/>
      <c r="G145" s="8"/>
      <c r="H145" s="8"/>
      <c r="I145" s="8"/>
      <c r="J145" s="8"/>
      <c r="K145" s="8"/>
    </row>
    <row r="146" spans="1:11" ht="204.75">
      <c r="A146" s="30" t="s">
        <v>225</v>
      </c>
      <c r="B146" s="41" t="s">
        <v>272</v>
      </c>
      <c r="C146" s="32">
        <v>171007.6</v>
      </c>
      <c r="D146" s="32">
        <v>179386.7</v>
      </c>
      <c r="E146" s="8"/>
      <c r="F146" s="8"/>
      <c r="G146" s="8"/>
      <c r="H146" s="8"/>
      <c r="I146" s="8"/>
      <c r="J146" s="8"/>
      <c r="K146" s="8"/>
    </row>
    <row r="147" spans="1:11" ht="220.5">
      <c r="A147" s="30" t="s">
        <v>225</v>
      </c>
      <c r="B147" s="41" t="s">
        <v>273</v>
      </c>
      <c r="C147" s="32">
        <v>1576095.9</v>
      </c>
      <c r="D147" s="32">
        <v>1653322.7</v>
      </c>
      <c r="E147" s="8"/>
      <c r="F147" s="8"/>
      <c r="G147" s="8"/>
      <c r="H147" s="8"/>
      <c r="I147" s="8"/>
      <c r="J147" s="8"/>
      <c r="K147" s="8"/>
    </row>
    <row r="148" spans="1:11" ht="63">
      <c r="A148" s="30" t="s">
        <v>225</v>
      </c>
      <c r="B148" s="41" t="s">
        <v>262</v>
      </c>
      <c r="C148" s="32">
        <v>50416.3</v>
      </c>
      <c r="D148" s="32">
        <v>52886.6</v>
      </c>
      <c r="E148" s="8"/>
      <c r="F148" s="8"/>
      <c r="G148" s="8"/>
      <c r="H148" s="8"/>
      <c r="I148" s="8"/>
      <c r="J148" s="8"/>
      <c r="K148" s="8"/>
    </row>
    <row r="149" spans="1:11" ht="110.25">
      <c r="A149" s="30" t="s">
        <v>226</v>
      </c>
      <c r="B149" s="42" t="s">
        <v>180</v>
      </c>
      <c r="C149" s="32">
        <v>1453.7</v>
      </c>
      <c r="D149" s="32">
        <v>1453.7</v>
      </c>
      <c r="E149" s="8"/>
      <c r="F149" s="8"/>
      <c r="G149" s="8"/>
      <c r="H149" s="8"/>
      <c r="I149" s="8"/>
      <c r="J149" s="8"/>
      <c r="K149" s="8"/>
    </row>
    <row r="150" spans="1:11" ht="78.75">
      <c r="A150" s="30" t="s">
        <v>226</v>
      </c>
      <c r="B150" s="41" t="s">
        <v>206</v>
      </c>
      <c r="C150" s="32">
        <v>1993.6</v>
      </c>
      <c r="D150" s="32">
        <v>2136</v>
      </c>
      <c r="E150" s="8"/>
      <c r="F150" s="8"/>
      <c r="G150" s="8"/>
      <c r="H150" s="8"/>
      <c r="I150" s="8"/>
      <c r="J150" s="8"/>
      <c r="K150" s="8"/>
    </row>
    <row r="151" spans="1:11" ht="173.25">
      <c r="A151" s="30" t="s">
        <v>227</v>
      </c>
      <c r="B151" s="41" t="s">
        <v>186</v>
      </c>
      <c r="C151" s="32">
        <v>3647.7</v>
      </c>
      <c r="D151" s="32">
        <v>3894.4</v>
      </c>
      <c r="E151" s="8"/>
      <c r="F151" s="8"/>
      <c r="G151" s="8"/>
      <c r="H151" s="8"/>
      <c r="I151" s="8"/>
      <c r="J151" s="8"/>
      <c r="K151" s="8"/>
    </row>
    <row r="152" spans="1:11" ht="205.5" thickBot="1">
      <c r="A152" s="30" t="s">
        <v>225</v>
      </c>
      <c r="B152" s="41" t="s">
        <v>187</v>
      </c>
      <c r="C152" s="32">
        <v>724719.3</v>
      </c>
      <c r="D152" s="32">
        <v>751402</v>
      </c>
      <c r="E152" s="8"/>
      <c r="F152" s="8"/>
      <c r="G152" s="8"/>
      <c r="H152" s="8"/>
      <c r="I152" s="8"/>
      <c r="J152" s="8"/>
      <c r="K152" s="8"/>
    </row>
    <row r="153" spans="1:11" ht="16.5" hidden="1" thickBot="1">
      <c r="A153" s="25" t="s">
        <v>228</v>
      </c>
      <c r="B153" s="38" t="s">
        <v>181</v>
      </c>
      <c r="C153" s="27">
        <f>C154+C155</f>
        <v>0</v>
      </c>
      <c r="D153" s="27">
        <f>D154+D155</f>
        <v>0</v>
      </c>
      <c r="E153" s="8"/>
      <c r="F153" s="8"/>
      <c r="G153" s="8"/>
      <c r="H153" s="8"/>
      <c r="I153" s="8"/>
      <c r="J153" s="8"/>
      <c r="K153" s="8"/>
    </row>
    <row r="154" spans="1:11" ht="79.5" hidden="1" thickBot="1">
      <c r="A154" s="30" t="s">
        <v>229</v>
      </c>
      <c r="B154" s="39" t="s">
        <v>182</v>
      </c>
      <c r="C154" s="32"/>
      <c r="D154" s="32"/>
      <c r="E154" s="8"/>
      <c r="F154" s="8"/>
      <c r="G154" s="8"/>
      <c r="H154" s="8"/>
      <c r="I154" s="8"/>
      <c r="J154" s="8"/>
      <c r="K154" s="8"/>
    </row>
    <row r="155" spans="1:11" ht="48" hidden="1" thickBot="1">
      <c r="A155" s="30" t="s">
        <v>234</v>
      </c>
      <c r="B155" s="39" t="s">
        <v>183</v>
      </c>
      <c r="C155" s="32">
        <f>SUM(C156:C159)</f>
        <v>0</v>
      </c>
      <c r="D155" s="32">
        <f>SUM(D156:D159)</f>
        <v>0</v>
      </c>
      <c r="E155" s="8"/>
      <c r="F155" s="8"/>
      <c r="G155" s="8"/>
      <c r="H155" s="8"/>
      <c r="I155" s="8"/>
      <c r="J155" s="8"/>
      <c r="K155" s="8"/>
    </row>
    <row r="156" spans="1:11" ht="79.5" hidden="1" thickBot="1">
      <c r="A156" s="30" t="s">
        <v>237</v>
      </c>
      <c r="B156" s="39" t="s">
        <v>235</v>
      </c>
      <c r="C156" s="32" t="s">
        <v>258</v>
      </c>
      <c r="D156" s="32" t="s">
        <v>258</v>
      </c>
      <c r="E156" s="8"/>
      <c r="F156" s="8"/>
      <c r="G156" s="8"/>
      <c r="H156" s="8"/>
      <c r="I156" s="8"/>
      <c r="J156" s="8"/>
      <c r="K156" s="8"/>
    </row>
    <row r="157" spans="1:11" ht="95.25" hidden="1" thickBot="1">
      <c r="A157" s="30" t="s">
        <v>254</v>
      </c>
      <c r="B157" s="43" t="s">
        <v>252</v>
      </c>
      <c r="C157" s="44"/>
      <c r="D157" s="44"/>
      <c r="E157" s="8"/>
      <c r="F157" s="8"/>
      <c r="G157" s="8"/>
      <c r="H157" s="8"/>
      <c r="I157" s="8"/>
      <c r="J157" s="8"/>
      <c r="K157" s="8"/>
    </row>
    <row r="158" spans="1:11" ht="79.5" hidden="1" thickBot="1">
      <c r="A158" s="30" t="s">
        <v>237</v>
      </c>
      <c r="B158" s="43" t="s">
        <v>255</v>
      </c>
      <c r="C158" s="44"/>
      <c r="D158" s="44"/>
      <c r="E158" s="8"/>
      <c r="F158" s="8"/>
      <c r="G158" s="8"/>
      <c r="H158" s="8"/>
      <c r="I158" s="8"/>
      <c r="J158" s="8"/>
      <c r="K158" s="8"/>
    </row>
    <row r="159" spans="1:11" ht="142.5" hidden="1" thickBot="1">
      <c r="A159" s="45" t="s">
        <v>254</v>
      </c>
      <c r="B159" s="43" t="s">
        <v>238</v>
      </c>
      <c r="C159" s="44"/>
      <c r="D159" s="44"/>
      <c r="E159" s="8"/>
      <c r="F159" s="8"/>
      <c r="G159" s="8"/>
      <c r="H159" s="8"/>
      <c r="I159" s="8"/>
      <c r="J159" s="8"/>
      <c r="K159" s="8"/>
    </row>
    <row r="160" spans="1:11" ht="63.75" hidden="1" thickBot="1">
      <c r="A160" s="22" t="s">
        <v>247</v>
      </c>
      <c r="B160" s="46" t="s">
        <v>248</v>
      </c>
      <c r="C160" s="24">
        <f>C161</f>
        <v>0</v>
      </c>
      <c r="D160" s="24">
        <f>D161</f>
        <v>0</v>
      </c>
      <c r="E160" s="8"/>
      <c r="F160" s="8"/>
      <c r="G160" s="8"/>
      <c r="H160" s="8"/>
      <c r="I160" s="8"/>
      <c r="J160" s="8"/>
      <c r="K160" s="8"/>
    </row>
    <row r="161" spans="1:11" ht="57" hidden="1" customHeight="1" thickBot="1">
      <c r="A161" s="47" t="s">
        <v>249</v>
      </c>
      <c r="B161" s="48" t="s">
        <v>250</v>
      </c>
      <c r="C161" s="49"/>
      <c r="D161" s="49"/>
      <c r="E161" s="8"/>
      <c r="F161" s="8"/>
      <c r="G161" s="8"/>
      <c r="H161" s="8"/>
      <c r="I161" s="8"/>
      <c r="J161" s="8"/>
      <c r="K161" s="8"/>
    </row>
    <row r="162" spans="1:11" ht="16.5" thickBot="1">
      <c r="A162" s="50"/>
      <c r="B162" s="51" t="s">
        <v>184</v>
      </c>
      <c r="C162" s="52">
        <f>C107+C18+C160</f>
        <v>7625955.8700000001</v>
      </c>
      <c r="D162" s="52">
        <f>D107+D18+D160</f>
        <v>7661493.2999999998</v>
      </c>
      <c r="E162" s="8"/>
      <c r="F162" s="8"/>
      <c r="G162" s="8"/>
      <c r="H162" s="8"/>
      <c r="I162" s="8"/>
      <c r="J162" s="8"/>
      <c r="K162" s="8"/>
    </row>
    <row r="163" spans="1:11" ht="63.75" thickBot="1">
      <c r="A163" s="50"/>
      <c r="B163" s="51" t="s">
        <v>265</v>
      </c>
      <c r="C163" s="52">
        <f>C162-C107-C21</f>
        <v>3239818</v>
      </c>
      <c r="D163" s="52">
        <f>D162-D107-D21</f>
        <v>3249137</v>
      </c>
      <c r="E163" s="8"/>
      <c r="F163" s="8"/>
      <c r="G163" s="8"/>
      <c r="H163" s="8"/>
      <c r="I163" s="8"/>
      <c r="J163" s="8"/>
      <c r="K163" s="8"/>
    </row>
  </sheetData>
  <mergeCells count="13">
    <mergeCell ref="A12:D12"/>
    <mergeCell ref="A13:D13"/>
    <mergeCell ref="A14:D14"/>
    <mergeCell ref="A7:D7"/>
    <mergeCell ref="A8:D8"/>
    <mergeCell ref="A9:D9"/>
    <mergeCell ref="A10:D10"/>
    <mergeCell ref="A11:D11"/>
    <mergeCell ref="B1:D1"/>
    <mergeCell ref="B2:D2"/>
    <mergeCell ref="B3:D3"/>
    <mergeCell ref="B4:D4"/>
    <mergeCell ref="B5:D5"/>
  </mergeCells>
  <printOptions horizontalCentered="1"/>
  <pageMargins left="0.23622047244094491" right="0.19685039370078741" top="0.23622047244094491" bottom="0.23622047244094491" header="0.19685039370078741" footer="0.27559055118110237"/>
  <pageSetup paperSize="9" firstPageNumber="1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 доходы 2019 -2020</vt:lpstr>
      <vt:lpstr>'п.1 доходы 2019 -2020'!Заголовки_для_печати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gRodionova</cp:lastModifiedBy>
  <cp:lastPrinted>2018-07-04T08:51:38Z</cp:lastPrinted>
  <dcterms:created xsi:type="dcterms:W3CDTF">1999-02-24T08:03:27Z</dcterms:created>
  <dcterms:modified xsi:type="dcterms:W3CDTF">2018-07-04T12:30:23Z</dcterms:modified>
</cp:coreProperties>
</file>