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6" yWindow="108" windowWidth="10080" windowHeight="9000" tabRatio="602" activeTab="0"/>
  </bookViews>
  <sheets>
    <sheet name="Приложение 1 " sheetId="1" r:id="rId1"/>
  </sheets>
  <definedNames>
    <definedName name="_xlnm.Print_Titles" localSheetId="0">'Приложение 1 '!$12:$13</definedName>
  </definedNames>
  <calcPr fullCalcOnLoad="1"/>
</workbook>
</file>

<file path=xl/sharedStrings.xml><?xml version="1.0" encoding="utf-8"?>
<sst xmlns="http://schemas.openxmlformats.org/spreadsheetml/2006/main" count="296" uniqueCount="289">
  <si>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</si>
  <si>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</si>
  <si>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</si>
  <si>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</si>
  <si>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</si>
  <si>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</si>
  <si>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</si>
  <si>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</si>
  <si>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</si>
  <si>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</si>
  <si>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</si>
  <si>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</si>
  <si>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</si>
  <si>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</si>
  <si>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</si>
  <si>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</si>
  <si>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</si>
  <si>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</si>
  <si>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</si>
  <si>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</si>
  <si>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</si>
  <si>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</si>
  <si>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</si>
  <si>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</si>
  <si>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</si>
  <si>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</si>
  <si>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</si>
  <si>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</si>
  <si>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</si>
  <si>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</si>
  <si>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</si>
  <si>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</si>
  <si>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</si>
  <si>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</si>
  <si>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</si>
  <si>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</si>
  <si>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</si>
  <si>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</si>
  <si>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</si>
  <si>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</si>
  <si>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</si>
  <si>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</si>
  <si>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</si>
  <si>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</si>
  <si>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</si>
  <si>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</si>
  <si>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</si>
  <si>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</si>
  <si>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</si>
  <si>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</si>
  <si>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</si>
  <si>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</si>
  <si>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</si>
  <si>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</si>
  <si>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</si>
  <si>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</si>
  <si>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</si>
  <si>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</si>
  <si>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</si>
  <si>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</si>
  <si>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</si>
  <si>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</si>
  <si>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</si>
  <si>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</si>
  <si>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</si>
  <si>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</si>
  <si>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</si>
  <si>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</si>
  <si>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</si>
  <si>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</si>
  <si>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</si>
  <si>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</si>
  <si>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</si>
  <si>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</si>
  <si>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</si>
  <si>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</si>
  <si>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</si>
  <si>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</si>
  <si>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</si>
  <si>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</si>
  <si>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</si>
  <si>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</si>
  <si>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</si>
  <si>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</si>
  <si>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</si>
  <si>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</si>
  <si>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</si>
  <si>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</si>
  <si>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</si>
  <si>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</si>
  <si>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</si>
  <si>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</si>
  <si>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</si>
  <si>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</si>
  <si>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</si>
  <si>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</si>
  <si>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</si>
  <si>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</si>
  <si>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</si>
  <si>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</si>
  <si>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</si>
  <si>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</si>
  <si>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</si>
  <si>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</si>
  <si>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</si>
  <si>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</si>
  <si>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</si>
  <si>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</si>
  <si>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</si>
  <si>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</si>
  <si>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</si>
  <si>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</si>
  <si>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</si>
  <si>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</si>
  <si>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</si>
  <si>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</si>
  <si>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</si>
  <si>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</si>
  <si>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</si>
  <si>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</si>
  <si>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</si>
  <si>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</si>
  <si>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</si>
  <si>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</si>
  <si>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</si>
  <si>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</si>
  <si>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</si>
  <si>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</si>
  <si>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</si>
  <si>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</si>
  <si>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</si>
  <si>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</si>
  <si>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</si>
  <si>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</si>
  <si>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</si>
  <si>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</si>
  <si>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</si>
  <si>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</si>
  <si>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</si>
  <si>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</si>
  <si>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</si>
  <si>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</si>
  <si>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</si>
  <si>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</si>
  <si>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</si>
  <si>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</si>
  <si>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</si>
  <si>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</si>
  <si>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</si>
  <si>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</si>
  <si>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</si>
  <si>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</si>
  <si>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</si>
  <si>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</si>
  <si>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</si>
  <si>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</si>
  <si>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</si>
  <si>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</si>
  <si>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</si>
  <si>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</si>
  <si>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</si>
  <si>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</si>
  <si>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</si>
  <si>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</si>
  <si>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</si>
  <si>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</si>
  <si>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</si>
  <si>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</si>
  <si>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</si>
  <si>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</si>
  <si>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</si>
  <si>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</si>
  <si>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</si>
  <si>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</si>
  <si>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</si>
  <si>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</si>
  <si>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</si>
  <si>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</si>
  <si>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</si>
  <si>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</si>
  <si>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</si>
  <si>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</si>
  <si>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</si>
  <si>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</si>
  <si>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</si>
  <si>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к решению Городской Думы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</si>
  <si>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</si>
  <si>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</si>
  <si>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</si>
  <si>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</si>
  <si>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</si>
  <si>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</si>
  <si>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</si>
  <si>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</si>
  <si>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</si>
  <si>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</si>
  <si>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</si>
  <si>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</si>
  <si>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</si>
  <si>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</si>
  <si>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объекта)</t>
  </si>
  <si>
    <t>тыс. рублей</t>
  </si>
  <si>
    <t>% исп.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</si>
  <si>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</si>
  <si>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</si>
  <si>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</si>
  <si>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</si>
  <si>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000 1 09 00000 00 0000 000</t>
  </si>
  <si>
    <t>ЗАДОЛЖЕННОСТЬ И ПЕРЕРАСЧЕТЫ ПО ОТМЕНЕННЫМ НАЛОГАМ, СБОРАМ И ИНЫМ ОБЯЗАТЕЛЬНЫМ ПЛАТЕЖАМ</t>
  </si>
  <si>
    <t>000 111 05034 04 0003 120</t>
  </si>
  <si>
    <t>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</si>
  <si>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</si>
  <si>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</si>
  <si>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</si>
  <si>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</si>
  <si>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000 1 16 35000 00 0000 140</t>
  </si>
  <si>
    <t>Суммы по искам о возмещении вреда, причиненного окружающей среде</t>
  </si>
  <si>
    <t>000 1 17 01000 00 0000 180</t>
  </si>
  <si>
    <t>Невыясненные поступления</t>
  </si>
  <si>
    <t>000 1 17 05040 04 0002 180</t>
  </si>
  <si>
    <t>Прочие неналоговые доходы бюджетов городских округов</t>
  </si>
  <si>
    <t xml:space="preserve"> 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</si>
  <si>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</si>
  <si>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000 2 18 04030 04 0000 180</t>
  </si>
  <si>
    <t>Доходы бюджетов городских округов от возврата иными организациями остатков субсидий прошлых лет</t>
  </si>
  <si>
    <t>"Город Астрахань"</t>
  </si>
  <si>
    <t xml:space="preserve">муниципального образования </t>
  </si>
  <si>
    <t>Приложение № 1</t>
  </si>
  <si>
    <t xml:space="preserve">Доходы бюджета муниципального образования "Город Астрахань" по кодам классификации доходов бюджетов </t>
  </si>
  <si>
    <t>за 2017 год</t>
  </si>
  <si>
    <t>000 1 17 05040 04 0006 180</t>
  </si>
  <si>
    <t>Прочие неналоговые доходы бюджетов городских округов (поступление сумм неосновательного обогащения с лиц, незаконно использующих земельные участки на территории муниципального образования "Город Астрахань")</t>
  </si>
  <si>
    <t>000 2 02 10000 00 0000 151</t>
  </si>
  <si>
    <t>000 2 02 15001 00 0000 151</t>
  </si>
  <si>
    <t>000 2 02 15001 04 0000 151</t>
  </si>
  <si>
    <t>000 2 02 20000 00 0000 151</t>
  </si>
  <si>
    <t>706 2 02 20051 04 0000 151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</si>
  <si>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</si>
  <si>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</si>
  <si>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</si>
  <si>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737 2 02 20302 04 0000 151 </t>
  </si>
  <si>
    <t>741 2 02 25027 04 0000 151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</si>
  <si>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2011-2020 годы (создание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год) </t>
  </si>
  <si>
    <t>000 2 02 29999 00 0000 151</t>
  </si>
  <si>
    <t>000 2 02 29999 04 0000 151</t>
  </si>
  <si>
    <t>737 2 02 29999 04 0000 151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</si>
  <si>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</si>
  <si>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Субсидии на 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</si>
  <si>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</si>
  <si>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</si>
  <si>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706 2 02 29999 04 0000 151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</si>
  <si>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</si>
  <si>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738 2 02 29999 04 0000 151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</si>
  <si>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</si>
  <si>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000 2 02 30000 00 0000 151</t>
  </si>
  <si>
    <t>000 2 02 30029 00 0000 151</t>
  </si>
  <si>
    <t>741 2 02 30029 04 0000 151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</si>
  <si>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</si>
  <si>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</si>
  <si>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702 2 02 35120 04 0000 151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</si>
  <si>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</si>
  <si>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</si>
  <si>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</si>
  <si>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741 2 02 39999 04 0000 151</t>
  </si>
  <si>
    <t>707 2 02 39999 04 0000 151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</si>
  <si>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</si>
  <si>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738 2 02 39999 04 0000 151</t>
  </si>
  <si>
    <t xml:space="preserve">000 2 02 40000 00 0000 151 </t>
  </si>
  <si>
    <t xml:space="preserve">000 2 02 49999 04 0000 151 </t>
  </si>
  <si>
    <t xml:space="preserve">739 2 02 49999 04 0000 151 </t>
  </si>
  <si>
    <t xml:space="preserve">Иные межбюджетные трансферты из бюджета Астраханской области муниципальным образованиям  Астраханской области в целях выполнения Указа Президента РФ от 07.05.2012 № 597 по учреждениям культуры </t>
  </si>
  <si>
    <t xml:space="preserve">741 2 02 49999 04 0000 151 </t>
  </si>
  <si>
    <t xml:space="preserve">Иные межбюджетные трансферты из бюджета Астраханской области муниципальным образованиям  Астраханской области в целях выполнения Указа Президента РФ от 07.05.2012 № 597 по учреждениям образования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</si>
  <si>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</si>
  <si>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</si>
  <si>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</si>
  <si>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</si>
  <si>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</si>
  <si>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</si>
  <si>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</si>
  <si>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</si>
  <si>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</si>
  <si>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000 111 01000 00 0000 000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</si>
  <si>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</si>
  <si>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</si>
  <si>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</si>
  <si>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План на 2017 год</t>
  </si>
  <si>
    <t>Исполнено за 2017 год</t>
  </si>
  <si>
    <t>от 17.05.2018 № 45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</si>
</sst>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-* #,##0.0_р_._-;\-* #,##0.0_р_._-;_-* &quot;-&quot;??_р_._-;_-@_-"/>
    <numFmt numFmtId="189" formatCode="_-* #,##0.0_р_._-;\-* #,##0.0_р_._-;_-* &quot;-&quot;?_р_._-;_-@_-"/>
    <numFmt numFmtId="190" formatCode="0.000000"/>
    <numFmt numFmtId="191" formatCode="0.00000"/>
    <numFmt numFmtId="192" formatCode="0.0000"/>
    <numFmt numFmtId="193" formatCode="0.000"/>
    <numFmt numFmtId="194" formatCode="_(* #,##0.00_);_(* \(#,##0.00\);_(* &quot;-&quot;??_);_(@_)"/>
    <numFmt numFmtId="195" formatCode="_(* #,##0.0_);_(* \(#,##0.0\);_(* &quot;-&quot;??_);_(@_)"/>
  </numFmts>
  <fonts count="52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2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2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2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2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3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3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3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3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3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9" fontId="34" fillId="0" borderId="1">
      <alignment horizontal="center" vertical="top" shrinkToFit="1"/>
      <protection/>
    </xf>
    <xf numFmtId="0" fontId="34" fillId="0" borderId="1">
      <alignment horizontal="left" vertical="top" wrapText="1"/>
      <protection/>
    </xf>
    <xf numFmtId="0" fontId="33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3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3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3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3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3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5" fillId="45" borderId="2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36" fillId="46" borderId="4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37" fillId="46" borderId="2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3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0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42" fillId="48" borderId="14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7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5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28" fillId="0" borderId="0" xfId="744" applyFont="1">
      <alignment/>
      <protection/>
    </xf>
    <xf numFmtId="0" fontId="27" fillId="0" borderId="20" xfId="744" applyFont="1" applyBorder="1" applyAlignment="1">
      <alignment horizontal="center" vertical="center" wrapText="1"/>
      <protection/>
    </xf>
    <xf numFmtId="0" fontId="27" fillId="54" borderId="20" xfId="744" applyFont="1" applyFill="1" applyBorder="1" applyAlignment="1">
      <alignment horizontal="center" vertical="center" wrapText="1"/>
      <protection/>
    </xf>
    <xf numFmtId="0" fontId="4" fillId="0" borderId="20" xfId="744" applyFont="1" applyBorder="1" applyAlignment="1">
      <alignment horizontal="center"/>
      <protection/>
    </xf>
    <xf numFmtId="0" fontId="4" fillId="54" borderId="20" xfId="744" applyFont="1" applyFill="1" applyBorder="1" applyAlignment="1">
      <alignment horizontal="center"/>
      <protection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695" applyFont="1" applyBorder="1" applyAlignment="1">
      <alignment horizontal="center" vertical="center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20" xfId="717" applyFont="1" applyBorder="1" applyAlignment="1">
      <alignment horizontal="center" vertical="center"/>
      <protection/>
    </xf>
    <xf numFmtId="0" fontId="4" fillId="54" borderId="20" xfId="736" applyFont="1" applyFill="1" applyBorder="1" applyAlignment="1">
      <alignment horizontal="center" vertical="center" wrapText="1"/>
      <protection/>
    </xf>
    <xf numFmtId="0" fontId="4" fillId="0" borderId="20" xfId="738" applyFont="1" applyBorder="1" applyAlignment="1">
      <alignment horizontal="center" vertical="center"/>
      <protection/>
    </xf>
    <xf numFmtId="49" fontId="4" fillId="0" borderId="20" xfId="0" applyNumberFormat="1" applyFont="1" applyFill="1" applyBorder="1" applyAlignment="1">
      <alignment vertical="center"/>
    </xf>
    <xf numFmtId="187" fontId="3" fillId="0" borderId="20" xfId="921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/>
    </xf>
    <xf numFmtId="187" fontId="8" fillId="0" borderId="20" xfId="921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187" fontId="4" fillId="0" borderId="20" xfId="921" applyNumberFormat="1" applyFont="1" applyFill="1" applyBorder="1" applyAlignment="1">
      <alignment horizontal="center" vertical="center"/>
    </xf>
    <xf numFmtId="187" fontId="3" fillId="0" borderId="20" xfId="717" applyNumberFormat="1" applyFont="1" applyBorder="1" applyAlignment="1">
      <alignment horizontal="center" vertical="center"/>
      <protection/>
    </xf>
    <xf numFmtId="187" fontId="3" fillId="54" borderId="20" xfId="717" applyNumberFormat="1" applyFont="1" applyFill="1" applyBorder="1" applyAlignment="1">
      <alignment horizontal="center" vertical="center"/>
      <protection/>
    </xf>
    <xf numFmtId="180" fontId="4" fillId="0" borderId="20" xfId="0" applyNumberFormat="1" applyFont="1" applyFill="1" applyBorder="1" applyAlignment="1">
      <alignment horizontal="justify" vertical="top" wrapText="1"/>
    </xf>
    <xf numFmtId="180" fontId="3" fillId="0" borderId="20" xfId="0" applyNumberFormat="1" applyFont="1" applyFill="1" applyBorder="1" applyAlignment="1">
      <alignment horizontal="left" vertical="top" wrapText="1"/>
    </xf>
    <xf numFmtId="180" fontId="8" fillId="0" borderId="20" xfId="0" applyNumberFormat="1" applyFont="1" applyFill="1" applyBorder="1" applyAlignment="1">
      <alignment horizontal="left" vertical="top" wrapText="1"/>
    </xf>
    <xf numFmtId="180" fontId="3" fillId="0" borderId="20" xfId="0" applyNumberFormat="1" applyFont="1" applyFill="1" applyBorder="1" applyAlignment="1">
      <alignment horizontal="justify" vertical="top" wrapText="1"/>
    </xf>
    <xf numFmtId="180" fontId="4" fillId="0" borderId="20" xfId="0" applyNumberFormat="1" applyFont="1" applyFill="1" applyBorder="1" applyAlignment="1">
      <alignment horizontal="left" vertical="top" wrapText="1"/>
    </xf>
    <xf numFmtId="0" fontId="4" fillId="0" borderId="20" xfId="695" applyFont="1" applyBorder="1" applyAlignment="1">
      <alignment vertical="top" wrapText="1"/>
      <protection/>
    </xf>
    <xf numFmtId="180" fontId="4" fillId="0" borderId="20" xfId="0" applyNumberFormat="1" applyFont="1" applyFill="1" applyBorder="1" applyAlignment="1">
      <alignment vertical="top" wrapText="1"/>
    </xf>
    <xf numFmtId="180" fontId="4" fillId="0" borderId="20" xfId="0" applyNumberFormat="1" applyFont="1" applyFill="1" applyBorder="1" applyAlignment="1" quotePrefix="1">
      <alignment horizontal="left" vertical="top" wrapText="1"/>
    </xf>
    <xf numFmtId="0" fontId="3" fillId="0" borderId="20" xfId="717" applyFont="1" applyBorder="1" applyAlignment="1">
      <alignment vertical="top" wrapText="1"/>
      <protection/>
    </xf>
    <xf numFmtId="0" fontId="8" fillId="54" borderId="20" xfId="732" applyFont="1" applyFill="1" applyBorder="1" applyAlignment="1">
      <alignment vertical="top" wrapText="1"/>
      <protection/>
    </xf>
    <xf numFmtId="0" fontId="4" fillId="0" borderId="20" xfId="734" applyFont="1" applyBorder="1" applyAlignment="1">
      <alignment vertical="top" wrapText="1"/>
      <protection/>
    </xf>
    <xf numFmtId="0" fontId="4" fillId="54" borderId="20" xfId="736" applyFont="1" applyFill="1" applyBorder="1" applyAlignment="1">
      <alignment vertical="top" wrapText="1"/>
      <protection/>
    </xf>
    <xf numFmtId="0" fontId="4" fillId="0" borderId="20" xfId="738" applyFont="1" applyBorder="1" applyAlignment="1">
      <alignment vertical="top" wrapText="1"/>
      <protection/>
    </xf>
    <xf numFmtId="0" fontId="4" fillId="0" borderId="20" xfId="740" applyFont="1" applyBorder="1" applyAlignment="1">
      <alignment vertical="top" wrapText="1"/>
      <protection/>
    </xf>
    <xf numFmtId="180" fontId="8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187" fontId="3" fillId="0" borderId="2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187" fontId="4" fillId="0" borderId="20" xfId="0" applyNumberFormat="1" applyFont="1" applyBorder="1" applyAlignment="1">
      <alignment horizontal="center" vertical="center"/>
    </xf>
    <xf numFmtId="0" fontId="50" fillId="0" borderId="20" xfId="366" applyNumberFormat="1" applyFont="1" applyFill="1" applyBorder="1" applyAlignment="1" applyProtection="1">
      <alignment horizontal="left" vertical="center" wrapText="1"/>
      <protection/>
    </xf>
    <xf numFmtId="49" fontId="50" fillId="0" borderId="20" xfId="365" applyNumberFormat="1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>
      <alignment vertical="center" wrapText="1"/>
    </xf>
    <xf numFmtId="49" fontId="51" fillId="0" borderId="20" xfId="365" applyNumberFormat="1" applyFont="1" applyFill="1" applyBorder="1" applyAlignment="1" applyProtection="1">
      <alignment horizontal="center" vertical="center" shrinkToFit="1"/>
      <protection/>
    </xf>
    <xf numFmtId="0" fontId="50" fillId="0" borderId="20" xfId="0" applyFont="1" applyBorder="1" applyAlignment="1">
      <alignment vertical="center" wrapText="1"/>
    </xf>
    <xf numFmtId="187" fontId="4" fillId="0" borderId="20" xfId="924" applyNumberFormat="1" applyFont="1" applyFill="1" applyBorder="1" applyAlignment="1">
      <alignment horizontal="center" vertical="center"/>
    </xf>
    <xf numFmtId="187" fontId="3" fillId="0" borderId="20" xfId="924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0" xfId="792" applyFont="1" applyFill="1" applyBorder="1" applyAlignment="1">
      <alignment horizontal="left" vertic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20" xfId="740" applyFont="1" applyBorder="1" applyAlignment="1">
      <alignment horizontal="center" vertical="center"/>
      <protection/>
    </xf>
    <xf numFmtId="0" fontId="3" fillId="0" borderId="20" xfId="743" applyFont="1" applyBorder="1" applyAlignment="1">
      <alignment horizontal="center" vertical="center"/>
      <protection/>
    </xf>
    <xf numFmtId="0" fontId="4" fillId="0" borderId="20" xfId="743" applyFont="1" applyBorder="1" applyAlignment="1">
      <alignment horizontal="center" vertical="center"/>
      <protection/>
    </xf>
    <xf numFmtId="0" fontId="3" fillId="0" borderId="20" xfId="743" applyFont="1" applyBorder="1" applyAlignment="1">
      <alignment vertical="top" wrapText="1"/>
      <protection/>
    </xf>
    <xf numFmtId="0" fontId="4" fillId="0" borderId="20" xfId="743" applyFont="1" applyBorder="1" applyAlignment="1">
      <alignment vertical="top" wrapText="1"/>
      <protection/>
    </xf>
    <xf numFmtId="0" fontId="10" fillId="0" borderId="0" xfId="744" applyFont="1" applyAlignment="1">
      <alignment horizontal="center"/>
      <protection/>
    </xf>
    <xf numFmtId="0" fontId="28" fillId="0" borderId="0" xfId="744" applyFont="1" applyAlignment="1">
      <alignment wrapText="1"/>
      <protection/>
    </xf>
    <xf numFmtId="0" fontId="28" fillId="0" borderId="0" xfId="744" applyFont="1">
      <alignment/>
      <protection/>
    </xf>
    <xf numFmtId="0" fontId="4" fillId="0" borderId="0" xfId="744" applyFont="1" applyBorder="1" applyAlignment="1">
      <alignment horizontal="right"/>
      <protection/>
    </xf>
    <xf numFmtId="0" fontId="4" fillId="0" borderId="0" xfId="744" applyFont="1" applyAlignment="1">
      <alignment horizontal="right"/>
      <protection/>
    </xf>
  </cellXfs>
  <cellStyles count="932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1 2" xfId="19"/>
    <cellStyle name="20% - Акцент1 2" xfId="20"/>
    <cellStyle name="20% - Акцент1 3" xfId="21"/>
    <cellStyle name="20% - Акцент1 3 2" xfId="22"/>
    <cellStyle name="20% - Акцент1 4" xfId="23"/>
    <cellStyle name="20% - Акцент1 4 2" xfId="24"/>
    <cellStyle name="20% - Акцент1 5" xfId="25"/>
    <cellStyle name="20% - Акцент1 5 2" xfId="26"/>
    <cellStyle name="20% - Акцент1 6" xfId="27"/>
    <cellStyle name="20% - Акцент1 6 2" xfId="28"/>
    <cellStyle name="20% - Акцент1 7" xfId="29"/>
    <cellStyle name="20% - Акцент1 7 2" xfId="30"/>
    <cellStyle name="20% - Акцент1 8" xfId="31"/>
    <cellStyle name="20% - Акцент1 8 2" xfId="32"/>
    <cellStyle name="20% - Акцент1 9" xfId="33"/>
    <cellStyle name="20% - Акцент1 9 2" xfId="34"/>
    <cellStyle name="20% - Акцент2" xfId="35"/>
    <cellStyle name="20% - Акцент2 10" xfId="36"/>
    <cellStyle name="20% - Акцент2 10 2" xfId="37"/>
    <cellStyle name="20% - Акцент2 11" xfId="38"/>
    <cellStyle name="20% - Акцент2 11 2" xfId="39"/>
    <cellStyle name="20% - Акцент2 2" xfId="40"/>
    <cellStyle name="20% - Акцент2 3" xfId="41"/>
    <cellStyle name="20% - Акцент2 3 2" xfId="42"/>
    <cellStyle name="20% - Акцент2 4" xfId="43"/>
    <cellStyle name="20% - Акцент2 4 2" xfId="44"/>
    <cellStyle name="20% - Акцент2 5" xfId="45"/>
    <cellStyle name="20% - Акцент2 5 2" xfId="46"/>
    <cellStyle name="20% - Акцент2 6" xfId="47"/>
    <cellStyle name="20% - Акцент2 6 2" xfId="48"/>
    <cellStyle name="20% - Акцент2 7" xfId="49"/>
    <cellStyle name="20% - Акцент2 7 2" xfId="50"/>
    <cellStyle name="20% - Акцент2 8" xfId="51"/>
    <cellStyle name="20% - Акцент2 8 2" xfId="52"/>
    <cellStyle name="20% - Акцент2 9" xfId="53"/>
    <cellStyle name="20% - Акцент2 9 2" xfId="54"/>
    <cellStyle name="20% - Акцент3" xfId="55"/>
    <cellStyle name="20% - Акцент3 10" xfId="56"/>
    <cellStyle name="20% - Акцент3 10 2" xfId="57"/>
    <cellStyle name="20% - Акцент3 11" xfId="58"/>
    <cellStyle name="20% - Акцент3 11 2" xfId="59"/>
    <cellStyle name="20% - Акцент3 2" xfId="60"/>
    <cellStyle name="20% - Акцент3 3" xfId="61"/>
    <cellStyle name="20% - Акцент3 3 2" xfId="62"/>
    <cellStyle name="20% - Акцент3 4" xfId="63"/>
    <cellStyle name="20% - Акцент3 4 2" xfId="64"/>
    <cellStyle name="20% - Акцент3 5" xfId="65"/>
    <cellStyle name="20% - Акцент3 5 2" xfId="66"/>
    <cellStyle name="20% - Акцент3 6" xfId="67"/>
    <cellStyle name="20% - Акцент3 6 2" xfId="68"/>
    <cellStyle name="20% - Акцент3 7" xfId="69"/>
    <cellStyle name="20% - Акцент3 7 2" xfId="70"/>
    <cellStyle name="20% - Акцент3 8" xfId="71"/>
    <cellStyle name="20% - Акцент3 8 2" xfId="72"/>
    <cellStyle name="20% - Акцент3 9" xfId="73"/>
    <cellStyle name="20% - Акцент3 9 2" xfId="74"/>
    <cellStyle name="20% - Акцент4" xfId="75"/>
    <cellStyle name="20% - Акцент4 10" xfId="76"/>
    <cellStyle name="20% - Акцент4 10 2" xfId="77"/>
    <cellStyle name="20% - Акцент4 11" xfId="78"/>
    <cellStyle name="20% - Акцент4 11 2" xfId="79"/>
    <cellStyle name="20% - Акцент4 2" xfId="80"/>
    <cellStyle name="20% - Акцент4 3" xfId="81"/>
    <cellStyle name="20% - Акцент4 3 2" xfId="82"/>
    <cellStyle name="20% - Акцент4 4" xfId="83"/>
    <cellStyle name="20% - Акцент4 4 2" xfId="84"/>
    <cellStyle name="20% - Акцент4 5" xfId="85"/>
    <cellStyle name="20% - Акцент4 5 2" xfId="86"/>
    <cellStyle name="20% - Акцент4 6" xfId="87"/>
    <cellStyle name="20% - Акцент4 6 2" xfId="88"/>
    <cellStyle name="20% - Акцент4 7" xfId="89"/>
    <cellStyle name="20% - Акцент4 7 2" xfId="90"/>
    <cellStyle name="20% - Акцент4 8" xfId="91"/>
    <cellStyle name="20% - Акцент4 8 2" xfId="92"/>
    <cellStyle name="20% - Акцент4 9" xfId="93"/>
    <cellStyle name="20% - Акцент4 9 2" xfId="94"/>
    <cellStyle name="20% - Акцент5" xfId="95"/>
    <cellStyle name="20% - Акцент5 10" xfId="96"/>
    <cellStyle name="20% - Акцент5 10 2" xfId="97"/>
    <cellStyle name="20% - Акцент5 2" xfId="98"/>
    <cellStyle name="20% - Акцент5 2 2" xfId="99"/>
    <cellStyle name="20% - Акцент5 3" xfId="100"/>
    <cellStyle name="20% - Акцент5 3 2" xfId="101"/>
    <cellStyle name="20% - Акцент5 4" xfId="102"/>
    <cellStyle name="20% - Акцент5 4 2" xfId="103"/>
    <cellStyle name="20% - Акцент5 5" xfId="104"/>
    <cellStyle name="20% - Акцент5 5 2" xfId="105"/>
    <cellStyle name="20% - Акцент5 6" xfId="106"/>
    <cellStyle name="20% - Акцент5 6 2" xfId="107"/>
    <cellStyle name="20% - Акцент5 7" xfId="108"/>
    <cellStyle name="20% - Акцент5 7 2" xfId="109"/>
    <cellStyle name="20% - Акцент5 8" xfId="110"/>
    <cellStyle name="20% - Акцент5 8 2" xfId="111"/>
    <cellStyle name="20% - Акцент5 9" xfId="112"/>
    <cellStyle name="20% - Акцент5 9 2" xfId="113"/>
    <cellStyle name="20% - Акцент6" xfId="114"/>
    <cellStyle name="20% - Акцент6 10" xfId="115"/>
    <cellStyle name="20% - Акцент6 10 2" xfId="116"/>
    <cellStyle name="20% - Акцент6 2" xfId="117"/>
    <cellStyle name="20% - Акцент6 2 2" xfId="118"/>
    <cellStyle name="20% - Акцент6 3" xfId="119"/>
    <cellStyle name="20% - Акцент6 3 2" xfId="120"/>
    <cellStyle name="20% - Акцент6 4" xfId="121"/>
    <cellStyle name="20% - Акцент6 4 2" xfId="122"/>
    <cellStyle name="20% - Акцент6 5" xfId="123"/>
    <cellStyle name="20% - Акцент6 5 2" xfId="124"/>
    <cellStyle name="20% - Акцент6 6" xfId="125"/>
    <cellStyle name="20% - Акцент6 6 2" xfId="126"/>
    <cellStyle name="20% - Акцент6 7" xfId="127"/>
    <cellStyle name="20% - Акцент6 7 2" xfId="128"/>
    <cellStyle name="20% - Акцент6 8" xfId="129"/>
    <cellStyle name="20% - Акцент6 8 2" xfId="130"/>
    <cellStyle name="20% - Акцент6 9" xfId="131"/>
    <cellStyle name="20% - Акцент6 9 2" xfId="132"/>
    <cellStyle name="40% - Акцент1" xfId="133"/>
    <cellStyle name="40% - Акцент1 10" xfId="134"/>
    <cellStyle name="40% - Акцент1 10 2" xfId="135"/>
    <cellStyle name="40% - Акцент1 2" xfId="136"/>
    <cellStyle name="40% - Акцент1 2 2" xfId="137"/>
    <cellStyle name="40% - Акцент1 3" xfId="138"/>
    <cellStyle name="40% - Акцент1 3 2" xfId="139"/>
    <cellStyle name="40% - Акцент1 4" xfId="140"/>
    <cellStyle name="40% - Акцент1 4 2" xfId="141"/>
    <cellStyle name="40% - Акцент1 5" xfId="142"/>
    <cellStyle name="40% - Акцент1 5 2" xfId="143"/>
    <cellStyle name="40% - Акцент1 6" xfId="144"/>
    <cellStyle name="40% - Акцент1 6 2" xfId="145"/>
    <cellStyle name="40% - Акцент1 7" xfId="146"/>
    <cellStyle name="40% - Акцент1 7 2" xfId="147"/>
    <cellStyle name="40% - Акцент1 8" xfId="148"/>
    <cellStyle name="40% - Акцент1 8 2" xfId="149"/>
    <cellStyle name="40% - Акцент1 9" xfId="150"/>
    <cellStyle name="40% - Акцент1 9 2" xfId="151"/>
    <cellStyle name="40% - Акцент2" xfId="152"/>
    <cellStyle name="40% - Акцент2 10" xfId="153"/>
    <cellStyle name="40% - Акцент2 10 2" xfId="154"/>
    <cellStyle name="40% - Акцент2 2" xfId="155"/>
    <cellStyle name="40% - Акцент2 2 2" xfId="156"/>
    <cellStyle name="40% - Акцент2 3" xfId="157"/>
    <cellStyle name="40% - Акцент2 3 2" xfId="158"/>
    <cellStyle name="40% - Акцент2 4" xfId="159"/>
    <cellStyle name="40% - Акцент2 4 2" xfId="160"/>
    <cellStyle name="40% - Акцент2 5" xfId="161"/>
    <cellStyle name="40% - Акцент2 5 2" xfId="162"/>
    <cellStyle name="40% - Акцент2 6" xfId="163"/>
    <cellStyle name="40% - Акцент2 6 2" xfId="164"/>
    <cellStyle name="40% - Акцент2 7" xfId="165"/>
    <cellStyle name="40% - Акцент2 7 2" xfId="166"/>
    <cellStyle name="40% - Акцент2 8" xfId="167"/>
    <cellStyle name="40% - Акцент2 8 2" xfId="168"/>
    <cellStyle name="40% - Акцент2 9" xfId="169"/>
    <cellStyle name="40% - Акцент2 9 2" xfId="170"/>
    <cellStyle name="40% - Акцент3" xfId="171"/>
    <cellStyle name="40% - Акцент3 10" xfId="172"/>
    <cellStyle name="40% - Акцент3 10 2" xfId="173"/>
    <cellStyle name="40% - Акцент3 11" xfId="174"/>
    <cellStyle name="40% - Акцент3 11 2" xfId="175"/>
    <cellStyle name="40% - Акцент3 2" xfId="176"/>
    <cellStyle name="40% - Акцент3 3" xfId="177"/>
    <cellStyle name="40% - Акцент3 3 2" xfId="178"/>
    <cellStyle name="40% - Акцент3 4" xfId="179"/>
    <cellStyle name="40% - Акцент3 4 2" xfId="180"/>
    <cellStyle name="40% - Акцент3 5" xfId="181"/>
    <cellStyle name="40% - Акцент3 5 2" xfId="182"/>
    <cellStyle name="40% - Акцент3 6" xfId="183"/>
    <cellStyle name="40% - Акцент3 6 2" xfId="184"/>
    <cellStyle name="40% - Акцент3 7" xfId="185"/>
    <cellStyle name="40% - Акцент3 7 2" xfId="186"/>
    <cellStyle name="40% - Акцент3 8" xfId="187"/>
    <cellStyle name="40% - Акцент3 8 2" xfId="188"/>
    <cellStyle name="40% - Акцент3 9" xfId="189"/>
    <cellStyle name="40% - Акцент3 9 2" xfId="190"/>
    <cellStyle name="40% - Акцент4" xfId="191"/>
    <cellStyle name="40% - Акцент4 10" xfId="192"/>
    <cellStyle name="40% - Акцент4 10 2" xfId="193"/>
    <cellStyle name="40% - Акцент4 2" xfId="194"/>
    <cellStyle name="40% - Акцент4 2 2" xfId="195"/>
    <cellStyle name="40% - Акцент4 3" xfId="196"/>
    <cellStyle name="40% - Акцент4 3 2" xfId="197"/>
    <cellStyle name="40% - Акцент4 4" xfId="198"/>
    <cellStyle name="40% - Акцент4 4 2" xfId="199"/>
    <cellStyle name="40% - Акцент4 5" xfId="200"/>
    <cellStyle name="40% - Акцент4 5 2" xfId="201"/>
    <cellStyle name="40% - Акцент4 6" xfId="202"/>
    <cellStyle name="40% - Акцент4 6 2" xfId="203"/>
    <cellStyle name="40% - Акцент4 7" xfId="204"/>
    <cellStyle name="40% - Акцент4 7 2" xfId="205"/>
    <cellStyle name="40% - Акцент4 8" xfId="206"/>
    <cellStyle name="40% - Акцент4 8 2" xfId="207"/>
    <cellStyle name="40% - Акцент4 9" xfId="208"/>
    <cellStyle name="40% - Акцент4 9 2" xfId="209"/>
    <cellStyle name="40% - Акцент5" xfId="210"/>
    <cellStyle name="40% - Акцент5 10" xfId="211"/>
    <cellStyle name="40% - Акцент5 10 2" xfId="212"/>
    <cellStyle name="40% - Акцент5 2" xfId="213"/>
    <cellStyle name="40% - Акцент5 2 2" xfId="214"/>
    <cellStyle name="40% - Акцент5 3" xfId="215"/>
    <cellStyle name="40% - Акцент5 3 2" xfId="216"/>
    <cellStyle name="40% - Акцент5 4" xfId="217"/>
    <cellStyle name="40% - Акцент5 4 2" xfId="218"/>
    <cellStyle name="40% - Акцент5 5" xfId="219"/>
    <cellStyle name="40% - Акцент5 5 2" xfId="220"/>
    <cellStyle name="40% - Акцент5 6" xfId="221"/>
    <cellStyle name="40% - Акцент5 6 2" xfId="222"/>
    <cellStyle name="40% - Акцент5 7" xfId="223"/>
    <cellStyle name="40% - Акцент5 7 2" xfId="224"/>
    <cellStyle name="40% - Акцент5 8" xfId="225"/>
    <cellStyle name="40% - Акцент5 8 2" xfId="226"/>
    <cellStyle name="40% - Акцент5 9" xfId="227"/>
    <cellStyle name="40% - Акцент5 9 2" xfId="228"/>
    <cellStyle name="40% - Акцент6" xfId="229"/>
    <cellStyle name="40% - Акцент6 10" xfId="230"/>
    <cellStyle name="40% - Акцент6 10 2" xfId="231"/>
    <cellStyle name="40% - Акцент6 2" xfId="232"/>
    <cellStyle name="40% - Акцент6 2 2" xfId="233"/>
    <cellStyle name="40% - Акцент6 3" xfId="234"/>
    <cellStyle name="40% - Акцент6 3 2" xfId="235"/>
    <cellStyle name="40% - Акцент6 4" xfId="236"/>
    <cellStyle name="40% - Акцент6 4 2" xfId="237"/>
    <cellStyle name="40% - Акцент6 5" xfId="238"/>
    <cellStyle name="40% - Акцент6 5 2" xfId="239"/>
    <cellStyle name="40% - Акцент6 6" xfId="240"/>
    <cellStyle name="40% - Акцент6 6 2" xfId="241"/>
    <cellStyle name="40% - Акцент6 7" xfId="242"/>
    <cellStyle name="40% - Акцент6 7 2" xfId="243"/>
    <cellStyle name="40% - Акцент6 8" xfId="244"/>
    <cellStyle name="40% - Акцент6 8 2" xfId="245"/>
    <cellStyle name="40% - Акцент6 9" xfId="246"/>
    <cellStyle name="40% - Акцент6 9 2" xfId="247"/>
    <cellStyle name="60% - Акцент1" xfId="248"/>
    <cellStyle name="60% - Акцент1 10" xfId="249"/>
    <cellStyle name="60% - Акцент1 10 2" xfId="250"/>
    <cellStyle name="60% - Акцент1 2" xfId="251"/>
    <cellStyle name="60% - Акцент1 2 2" xfId="252"/>
    <cellStyle name="60% - Акцент1 3" xfId="253"/>
    <cellStyle name="60% - Акцент1 3 2" xfId="254"/>
    <cellStyle name="60% - Акцент1 4" xfId="255"/>
    <cellStyle name="60% - Акцент1 4 2" xfId="256"/>
    <cellStyle name="60% - Акцент1 5" xfId="257"/>
    <cellStyle name="60% - Акцент1 5 2" xfId="258"/>
    <cellStyle name="60% - Акцент1 6" xfId="259"/>
    <cellStyle name="60% - Акцент1 6 2" xfId="260"/>
    <cellStyle name="60% - Акцент1 7" xfId="261"/>
    <cellStyle name="60% - Акцент1 7 2" xfId="262"/>
    <cellStyle name="60% - Акцент1 8" xfId="263"/>
    <cellStyle name="60% - Акцент1 8 2" xfId="264"/>
    <cellStyle name="60% - Акцент1 9" xfId="265"/>
    <cellStyle name="60% - Акцент1 9 2" xfId="266"/>
    <cellStyle name="60% - Акцент2" xfId="267"/>
    <cellStyle name="60% - Акцент2 10" xfId="268"/>
    <cellStyle name="60% - Акцент2 10 2" xfId="269"/>
    <cellStyle name="60% - Акцент2 2" xfId="270"/>
    <cellStyle name="60% - Акцент2 2 2" xfId="271"/>
    <cellStyle name="60% - Акцент2 3" xfId="272"/>
    <cellStyle name="60% - Акцент2 3 2" xfId="273"/>
    <cellStyle name="60% - Акцент2 4" xfId="274"/>
    <cellStyle name="60% - Акцент2 4 2" xfId="275"/>
    <cellStyle name="60% - Акцент2 5" xfId="276"/>
    <cellStyle name="60% - Акцент2 5 2" xfId="277"/>
    <cellStyle name="60% - Акцент2 6" xfId="278"/>
    <cellStyle name="60% - Акцент2 6 2" xfId="279"/>
    <cellStyle name="60% - Акцент2 7" xfId="280"/>
    <cellStyle name="60% - Акцент2 7 2" xfId="281"/>
    <cellStyle name="60% - Акцент2 8" xfId="282"/>
    <cellStyle name="60% - Акцент2 8 2" xfId="283"/>
    <cellStyle name="60% - Акцент2 9" xfId="284"/>
    <cellStyle name="60% - Акцент2 9 2" xfId="285"/>
    <cellStyle name="60% - Акцент3" xfId="286"/>
    <cellStyle name="60% - Акцент3 10" xfId="287"/>
    <cellStyle name="60% - Акцент3 10 2" xfId="288"/>
    <cellStyle name="60% - Акцент3 11" xfId="289"/>
    <cellStyle name="60% - Акцент3 11 2" xfId="290"/>
    <cellStyle name="60% - Акцент3 2" xfId="291"/>
    <cellStyle name="60% - Акцент3 3" xfId="292"/>
    <cellStyle name="60% - Акцент3 3 2" xfId="293"/>
    <cellStyle name="60% - Акцент3 4" xfId="294"/>
    <cellStyle name="60% - Акцент3 4 2" xfId="295"/>
    <cellStyle name="60% - Акцент3 5" xfId="296"/>
    <cellStyle name="60% - Акцент3 5 2" xfId="297"/>
    <cellStyle name="60% - Акцент3 6" xfId="298"/>
    <cellStyle name="60% - Акцент3 6 2" xfId="299"/>
    <cellStyle name="60% - Акцент3 7" xfId="300"/>
    <cellStyle name="60% - Акцент3 7 2" xfId="301"/>
    <cellStyle name="60% - Акцент3 8" xfId="302"/>
    <cellStyle name="60% - Акцент3 8 2" xfId="303"/>
    <cellStyle name="60% - Акцент3 9" xfId="304"/>
    <cellStyle name="60% - Акцент3 9 2" xfId="305"/>
    <cellStyle name="60% - Акцент4" xfId="306"/>
    <cellStyle name="60% - Акцент4 10" xfId="307"/>
    <cellStyle name="60% - Акцент4 10 2" xfId="308"/>
    <cellStyle name="60% - Акцент4 11" xfId="309"/>
    <cellStyle name="60% - Акцент4 11 2" xfId="310"/>
    <cellStyle name="60% - Акцент4 2" xfId="311"/>
    <cellStyle name="60% - Акцент4 3" xfId="312"/>
    <cellStyle name="60% - Акцент4 3 2" xfId="313"/>
    <cellStyle name="60% - Акцент4 4" xfId="314"/>
    <cellStyle name="60% - Акцент4 4 2" xfId="315"/>
    <cellStyle name="60% - Акцент4 5" xfId="316"/>
    <cellStyle name="60% - Акцент4 5 2" xfId="317"/>
    <cellStyle name="60% - Акцент4 6" xfId="318"/>
    <cellStyle name="60% - Акцент4 6 2" xfId="319"/>
    <cellStyle name="60% - Акцент4 7" xfId="320"/>
    <cellStyle name="60% - Акцент4 7 2" xfId="321"/>
    <cellStyle name="60% - Акцент4 8" xfId="322"/>
    <cellStyle name="60% - Акцент4 8 2" xfId="323"/>
    <cellStyle name="60% - Акцент4 9" xfId="324"/>
    <cellStyle name="60% - Акцент4 9 2" xfId="325"/>
    <cellStyle name="60% - Акцент5" xfId="326"/>
    <cellStyle name="60% - Акцент5 10" xfId="327"/>
    <cellStyle name="60% - Акцент5 10 2" xfId="328"/>
    <cellStyle name="60% - Акцент5 2" xfId="329"/>
    <cellStyle name="60% - Акцент5 2 2" xfId="330"/>
    <cellStyle name="60% - Акцент5 3" xfId="331"/>
    <cellStyle name="60% - Акцент5 3 2" xfId="332"/>
    <cellStyle name="60% - Акцент5 4" xfId="333"/>
    <cellStyle name="60% - Акцент5 4 2" xfId="334"/>
    <cellStyle name="60% - Акцент5 5" xfId="335"/>
    <cellStyle name="60% - Акцент5 5 2" xfId="336"/>
    <cellStyle name="60% - Акцент5 6" xfId="337"/>
    <cellStyle name="60% - Акцент5 6 2" xfId="338"/>
    <cellStyle name="60% - Акцент5 7" xfId="339"/>
    <cellStyle name="60% - Акцент5 7 2" xfId="340"/>
    <cellStyle name="60% - Акцент5 8" xfId="341"/>
    <cellStyle name="60% - Акцент5 8 2" xfId="342"/>
    <cellStyle name="60% - Акцент5 9" xfId="343"/>
    <cellStyle name="60% - Акцент5 9 2" xfId="344"/>
    <cellStyle name="60% - Акцент6" xfId="345"/>
    <cellStyle name="60% - Акцент6 10" xfId="346"/>
    <cellStyle name="60% - Акцент6 10 2" xfId="347"/>
    <cellStyle name="60% - Акцент6 11" xfId="348"/>
    <cellStyle name="60% - Акцент6 11 2" xfId="349"/>
    <cellStyle name="60% - Акцент6 2" xfId="350"/>
    <cellStyle name="60% - Акцент6 3" xfId="351"/>
    <cellStyle name="60% - Акцент6 3 2" xfId="352"/>
    <cellStyle name="60% - Акцент6 4" xfId="353"/>
    <cellStyle name="60% - Акцент6 4 2" xfId="354"/>
    <cellStyle name="60% - Акцент6 5" xfId="355"/>
    <cellStyle name="60% - Акцент6 5 2" xfId="356"/>
    <cellStyle name="60% - Акцент6 6" xfId="357"/>
    <cellStyle name="60% - Акцент6 6 2" xfId="358"/>
    <cellStyle name="60% - Акцент6 7" xfId="359"/>
    <cellStyle name="60% - Акцент6 7 2" xfId="360"/>
    <cellStyle name="60% - Акцент6 8" xfId="361"/>
    <cellStyle name="60% - Акцент6 8 2" xfId="362"/>
    <cellStyle name="60% - Акцент6 9" xfId="363"/>
    <cellStyle name="60% - Акцент6 9 2" xfId="364"/>
    <cellStyle name="xl29" xfId="365"/>
    <cellStyle name="xl39" xfId="366"/>
    <cellStyle name="Акцент1" xfId="367"/>
    <cellStyle name="Акцент1 10" xfId="368"/>
    <cellStyle name="Акцент1 10 2" xfId="369"/>
    <cellStyle name="Акцент1 2" xfId="370"/>
    <cellStyle name="Акцент1 2 2" xfId="371"/>
    <cellStyle name="Акцент1 3" xfId="372"/>
    <cellStyle name="Акцент1 3 2" xfId="373"/>
    <cellStyle name="Акцент1 4" xfId="374"/>
    <cellStyle name="Акцент1 4 2" xfId="375"/>
    <cellStyle name="Акцент1 5" xfId="376"/>
    <cellStyle name="Акцент1 5 2" xfId="377"/>
    <cellStyle name="Акцент1 6" xfId="378"/>
    <cellStyle name="Акцент1 6 2" xfId="379"/>
    <cellStyle name="Акцент1 7" xfId="380"/>
    <cellStyle name="Акцент1 7 2" xfId="381"/>
    <cellStyle name="Акцент1 8" xfId="382"/>
    <cellStyle name="Акцент1 8 2" xfId="383"/>
    <cellStyle name="Акцент1 9" xfId="384"/>
    <cellStyle name="Акцент1 9 2" xfId="385"/>
    <cellStyle name="Акцент2" xfId="386"/>
    <cellStyle name="Акцент2 10" xfId="387"/>
    <cellStyle name="Акцент2 10 2" xfId="388"/>
    <cellStyle name="Акцент2 2" xfId="389"/>
    <cellStyle name="Акцент2 2 2" xfId="390"/>
    <cellStyle name="Акцент2 3" xfId="391"/>
    <cellStyle name="Акцент2 3 2" xfId="392"/>
    <cellStyle name="Акцент2 4" xfId="393"/>
    <cellStyle name="Акцент2 4 2" xfId="394"/>
    <cellStyle name="Акцент2 5" xfId="395"/>
    <cellStyle name="Акцент2 5 2" xfId="396"/>
    <cellStyle name="Акцент2 6" xfId="397"/>
    <cellStyle name="Акцент2 6 2" xfId="398"/>
    <cellStyle name="Акцент2 7" xfId="399"/>
    <cellStyle name="Акцент2 7 2" xfId="400"/>
    <cellStyle name="Акцент2 8" xfId="401"/>
    <cellStyle name="Акцент2 8 2" xfId="402"/>
    <cellStyle name="Акцент2 9" xfId="403"/>
    <cellStyle name="Акцент2 9 2" xfId="404"/>
    <cellStyle name="Акцент3" xfId="405"/>
    <cellStyle name="Акцент3 10" xfId="406"/>
    <cellStyle name="Акцент3 10 2" xfId="407"/>
    <cellStyle name="Акцент3 2" xfId="408"/>
    <cellStyle name="Акцент3 2 2" xfId="409"/>
    <cellStyle name="Акцент3 3" xfId="410"/>
    <cellStyle name="Акцент3 3 2" xfId="411"/>
    <cellStyle name="Акцент3 4" xfId="412"/>
    <cellStyle name="Акцент3 4 2" xfId="413"/>
    <cellStyle name="Акцент3 5" xfId="414"/>
    <cellStyle name="Акцент3 5 2" xfId="415"/>
    <cellStyle name="Акцент3 6" xfId="416"/>
    <cellStyle name="Акцент3 6 2" xfId="417"/>
    <cellStyle name="Акцент3 7" xfId="418"/>
    <cellStyle name="Акцент3 7 2" xfId="419"/>
    <cellStyle name="Акцент3 8" xfId="420"/>
    <cellStyle name="Акцент3 8 2" xfId="421"/>
    <cellStyle name="Акцент3 9" xfId="422"/>
    <cellStyle name="Акцент3 9 2" xfId="423"/>
    <cellStyle name="Акцент4" xfId="424"/>
    <cellStyle name="Акцент4 10" xfId="425"/>
    <cellStyle name="Акцент4 10 2" xfId="426"/>
    <cellStyle name="Акцент4 2" xfId="427"/>
    <cellStyle name="Акцент4 2 2" xfId="428"/>
    <cellStyle name="Акцент4 3" xfId="429"/>
    <cellStyle name="Акцент4 3 2" xfId="430"/>
    <cellStyle name="Акцент4 4" xfId="431"/>
    <cellStyle name="Акцент4 4 2" xfId="432"/>
    <cellStyle name="Акцент4 5" xfId="433"/>
    <cellStyle name="Акцент4 5 2" xfId="434"/>
    <cellStyle name="Акцент4 6" xfId="435"/>
    <cellStyle name="Акцент4 6 2" xfId="436"/>
    <cellStyle name="Акцент4 7" xfId="437"/>
    <cellStyle name="Акцент4 7 2" xfId="438"/>
    <cellStyle name="Акцент4 8" xfId="439"/>
    <cellStyle name="Акцент4 8 2" xfId="440"/>
    <cellStyle name="Акцент4 9" xfId="441"/>
    <cellStyle name="Акцент4 9 2" xfId="442"/>
    <cellStyle name="Акцент5" xfId="443"/>
    <cellStyle name="Акцент5 10" xfId="444"/>
    <cellStyle name="Акцент5 10 2" xfId="445"/>
    <cellStyle name="Акцент5 2" xfId="446"/>
    <cellStyle name="Акцент5 2 2" xfId="447"/>
    <cellStyle name="Акцент5 3" xfId="448"/>
    <cellStyle name="Акцент5 3 2" xfId="449"/>
    <cellStyle name="Акцент5 4" xfId="450"/>
    <cellStyle name="Акцент5 4 2" xfId="451"/>
    <cellStyle name="Акцент5 5" xfId="452"/>
    <cellStyle name="Акцент5 5 2" xfId="453"/>
    <cellStyle name="Акцент5 6" xfId="454"/>
    <cellStyle name="Акцент5 6 2" xfId="455"/>
    <cellStyle name="Акцент5 7" xfId="456"/>
    <cellStyle name="Акцент5 7 2" xfId="457"/>
    <cellStyle name="Акцент5 8" xfId="458"/>
    <cellStyle name="Акцент5 8 2" xfId="459"/>
    <cellStyle name="Акцент5 9" xfId="460"/>
    <cellStyle name="Акцент5 9 2" xfId="461"/>
    <cellStyle name="Акцент6" xfId="462"/>
    <cellStyle name="Акцент6 10" xfId="463"/>
    <cellStyle name="Акцент6 10 2" xfId="464"/>
    <cellStyle name="Акцент6 2" xfId="465"/>
    <cellStyle name="Акцент6 2 2" xfId="466"/>
    <cellStyle name="Акцент6 3" xfId="467"/>
    <cellStyle name="Акцент6 3 2" xfId="468"/>
    <cellStyle name="Акцент6 4" xfId="469"/>
    <cellStyle name="Акцент6 4 2" xfId="470"/>
    <cellStyle name="Акцент6 5" xfId="471"/>
    <cellStyle name="Акцент6 5 2" xfId="472"/>
    <cellStyle name="Акцент6 6" xfId="473"/>
    <cellStyle name="Акцент6 6 2" xfId="474"/>
    <cellStyle name="Акцент6 7" xfId="475"/>
    <cellStyle name="Акцент6 7 2" xfId="476"/>
    <cellStyle name="Акцент6 8" xfId="477"/>
    <cellStyle name="Акцент6 8 2" xfId="478"/>
    <cellStyle name="Акцент6 9" xfId="479"/>
    <cellStyle name="Акцент6 9 2" xfId="480"/>
    <cellStyle name="Ввод " xfId="481"/>
    <cellStyle name="Ввод  10" xfId="482"/>
    <cellStyle name="Ввод  10 2" xfId="483"/>
    <cellStyle name="Ввод  2" xfId="484"/>
    <cellStyle name="Ввод  2 2" xfId="485"/>
    <cellStyle name="Ввод  3" xfId="486"/>
    <cellStyle name="Ввод  3 2" xfId="487"/>
    <cellStyle name="Ввод  4" xfId="488"/>
    <cellStyle name="Ввод  4 2" xfId="489"/>
    <cellStyle name="Ввод  5" xfId="490"/>
    <cellStyle name="Ввод  5 2" xfId="491"/>
    <cellStyle name="Ввод  6" xfId="492"/>
    <cellStyle name="Ввод  6 2" xfId="493"/>
    <cellStyle name="Ввод  7" xfId="494"/>
    <cellStyle name="Ввод  7 2" xfId="495"/>
    <cellStyle name="Ввод  8" xfId="496"/>
    <cellStyle name="Ввод  8 2" xfId="497"/>
    <cellStyle name="Ввод  9" xfId="498"/>
    <cellStyle name="Ввод  9 2" xfId="499"/>
    <cellStyle name="Вывод" xfId="500"/>
    <cellStyle name="Вывод 10" xfId="501"/>
    <cellStyle name="Вывод 10 2" xfId="502"/>
    <cellStyle name="Вывод 2" xfId="503"/>
    <cellStyle name="Вывод 2 2" xfId="504"/>
    <cellStyle name="Вывод 3" xfId="505"/>
    <cellStyle name="Вывод 3 2" xfId="506"/>
    <cellStyle name="Вывод 4" xfId="507"/>
    <cellStyle name="Вывод 4 2" xfId="508"/>
    <cellStyle name="Вывод 5" xfId="509"/>
    <cellStyle name="Вывод 5 2" xfId="510"/>
    <cellStyle name="Вывод 6" xfId="511"/>
    <cellStyle name="Вывод 6 2" xfId="512"/>
    <cellStyle name="Вывод 7" xfId="513"/>
    <cellStyle name="Вывод 7 2" xfId="514"/>
    <cellStyle name="Вывод 8" xfId="515"/>
    <cellStyle name="Вывод 8 2" xfId="516"/>
    <cellStyle name="Вывод 9" xfId="517"/>
    <cellStyle name="Вывод 9 2" xfId="518"/>
    <cellStyle name="Вычисление" xfId="519"/>
    <cellStyle name="Вычисление 10" xfId="520"/>
    <cellStyle name="Вычисление 10 2" xfId="521"/>
    <cellStyle name="Вычисление 2" xfId="522"/>
    <cellStyle name="Вычисление 2 2" xfId="523"/>
    <cellStyle name="Вычисление 3" xfId="524"/>
    <cellStyle name="Вычисление 3 2" xfId="525"/>
    <cellStyle name="Вычисление 4" xfId="526"/>
    <cellStyle name="Вычисление 4 2" xfId="527"/>
    <cellStyle name="Вычисление 5" xfId="528"/>
    <cellStyle name="Вычисление 5 2" xfId="529"/>
    <cellStyle name="Вычисление 6" xfId="530"/>
    <cellStyle name="Вычисление 6 2" xfId="531"/>
    <cellStyle name="Вычисление 7" xfId="532"/>
    <cellStyle name="Вычисление 7 2" xfId="533"/>
    <cellStyle name="Вычисление 8" xfId="534"/>
    <cellStyle name="Вычисление 8 2" xfId="535"/>
    <cellStyle name="Вычисление 9" xfId="536"/>
    <cellStyle name="Вычисление 9 2" xfId="537"/>
    <cellStyle name="Hyperlink" xfId="538"/>
    <cellStyle name="Currency" xfId="539"/>
    <cellStyle name="Currency [0]" xfId="540"/>
    <cellStyle name="Денежный [0] 2" xfId="541"/>
    <cellStyle name="Заголовок 1" xfId="542"/>
    <cellStyle name="Заголовок 1 10" xfId="543"/>
    <cellStyle name="Заголовок 1 10 2" xfId="544"/>
    <cellStyle name="Заголовок 1 2" xfId="545"/>
    <cellStyle name="Заголовок 1 2 2" xfId="546"/>
    <cellStyle name="Заголовок 1 3" xfId="547"/>
    <cellStyle name="Заголовок 1 3 2" xfId="548"/>
    <cellStyle name="Заголовок 1 4" xfId="549"/>
    <cellStyle name="Заголовок 1 4 2" xfId="550"/>
    <cellStyle name="Заголовок 1 5" xfId="551"/>
    <cellStyle name="Заголовок 1 5 2" xfId="552"/>
    <cellStyle name="Заголовок 1 6" xfId="553"/>
    <cellStyle name="Заголовок 1 6 2" xfId="554"/>
    <cellStyle name="Заголовок 1 7" xfId="555"/>
    <cellStyle name="Заголовок 1 7 2" xfId="556"/>
    <cellStyle name="Заголовок 1 8" xfId="557"/>
    <cellStyle name="Заголовок 1 8 2" xfId="558"/>
    <cellStyle name="Заголовок 1 9" xfId="559"/>
    <cellStyle name="Заголовок 1 9 2" xfId="560"/>
    <cellStyle name="Заголовок 2" xfId="561"/>
    <cellStyle name="Заголовок 2 10" xfId="562"/>
    <cellStyle name="Заголовок 2 10 2" xfId="563"/>
    <cellStyle name="Заголовок 2 2" xfId="564"/>
    <cellStyle name="Заголовок 2 2 2" xfId="565"/>
    <cellStyle name="Заголовок 2 3" xfId="566"/>
    <cellStyle name="Заголовок 2 3 2" xfId="567"/>
    <cellStyle name="Заголовок 2 4" xfId="568"/>
    <cellStyle name="Заголовок 2 4 2" xfId="569"/>
    <cellStyle name="Заголовок 2 5" xfId="570"/>
    <cellStyle name="Заголовок 2 5 2" xfId="571"/>
    <cellStyle name="Заголовок 2 6" xfId="572"/>
    <cellStyle name="Заголовок 2 6 2" xfId="573"/>
    <cellStyle name="Заголовок 2 7" xfId="574"/>
    <cellStyle name="Заголовок 2 7 2" xfId="575"/>
    <cellStyle name="Заголовок 2 8" xfId="576"/>
    <cellStyle name="Заголовок 2 8 2" xfId="577"/>
    <cellStyle name="Заголовок 2 9" xfId="578"/>
    <cellStyle name="Заголовок 2 9 2" xfId="579"/>
    <cellStyle name="Заголовок 3" xfId="580"/>
    <cellStyle name="Заголовок 3 10" xfId="581"/>
    <cellStyle name="Заголовок 3 10 2" xfId="582"/>
    <cellStyle name="Заголовок 3 2" xfId="583"/>
    <cellStyle name="Заголовок 3 2 2" xfId="584"/>
    <cellStyle name="Заголовок 3 3" xfId="585"/>
    <cellStyle name="Заголовок 3 3 2" xfId="586"/>
    <cellStyle name="Заголовок 3 4" xfId="587"/>
    <cellStyle name="Заголовок 3 4 2" xfId="588"/>
    <cellStyle name="Заголовок 3 5" xfId="589"/>
    <cellStyle name="Заголовок 3 5 2" xfId="590"/>
    <cellStyle name="Заголовок 3 6" xfId="591"/>
    <cellStyle name="Заголовок 3 6 2" xfId="592"/>
    <cellStyle name="Заголовок 3 7" xfId="593"/>
    <cellStyle name="Заголовок 3 7 2" xfId="594"/>
    <cellStyle name="Заголовок 3 8" xfId="595"/>
    <cellStyle name="Заголовок 3 8 2" xfId="596"/>
    <cellStyle name="Заголовок 3 9" xfId="597"/>
    <cellStyle name="Заголовок 3 9 2" xfId="598"/>
    <cellStyle name="Заголовок 4" xfId="599"/>
    <cellStyle name="Заголовок 4 10" xfId="600"/>
    <cellStyle name="Заголовок 4 10 2" xfId="601"/>
    <cellStyle name="Заголовок 4 2" xfId="602"/>
    <cellStyle name="Заголовок 4 2 2" xfId="603"/>
    <cellStyle name="Заголовок 4 3" xfId="604"/>
    <cellStyle name="Заголовок 4 3 2" xfId="605"/>
    <cellStyle name="Заголовок 4 4" xfId="606"/>
    <cellStyle name="Заголовок 4 4 2" xfId="607"/>
    <cellStyle name="Заголовок 4 5" xfId="608"/>
    <cellStyle name="Заголовок 4 5 2" xfId="609"/>
    <cellStyle name="Заголовок 4 6" xfId="610"/>
    <cellStyle name="Заголовок 4 6 2" xfId="611"/>
    <cellStyle name="Заголовок 4 7" xfId="612"/>
    <cellStyle name="Заголовок 4 7 2" xfId="613"/>
    <cellStyle name="Заголовок 4 8" xfId="614"/>
    <cellStyle name="Заголовок 4 8 2" xfId="615"/>
    <cellStyle name="Заголовок 4 9" xfId="616"/>
    <cellStyle name="Заголовок 4 9 2" xfId="617"/>
    <cellStyle name="Итог" xfId="618"/>
    <cellStyle name="Итог 10" xfId="619"/>
    <cellStyle name="Итог 10 2" xfId="620"/>
    <cellStyle name="Итог 2" xfId="621"/>
    <cellStyle name="Итог 2 2" xfId="622"/>
    <cellStyle name="Итог 3" xfId="623"/>
    <cellStyle name="Итог 3 2" xfId="624"/>
    <cellStyle name="Итог 4" xfId="625"/>
    <cellStyle name="Итог 4 2" xfId="626"/>
    <cellStyle name="Итог 5" xfId="627"/>
    <cellStyle name="Итог 5 2" xfId="628"/>
    <cellStyle name="Итог 6" xfId="629"/>
    <cellStyle name="Итог 6 2" xfId="630"/>
    <cellStyle name="Итог 7" xfId="631"/>
    <cellStyle name="Итог 7 2" xfId="632"/>
    <cellStyle name="Итог 8" xfId="633"/>
    <cellStyle name="Итог 8 2" xfId="634"/>
    <cellStyle name="Итог 9" xfId="635"/>
    <cellStyle name="Итог 9 2" xfId="636"/>
    <cellStyle name="Контрольная ячейка" xfId="637"/>
    <cellStyle name="Контрольная ячейка 10" xfId="638"/>
    <cellStyle name="Контрольная ячейка 10 2" xfId="639"/>
    <cellStyle name="Контрольная ячейка 2" xfId="640"/>
    <cellStyle name="Контрольная ячейка 2 2" xfId="641"/>
    <cellStyle name="Контрольная ячейка 3" xfId="642"/>
    <cellStyle name="Контрольная ячейка 3 2" xfId="643"/>
    <cellStyle name="Контрольная ячейка 4" xfId="644"/>
    <cellStyle name="Контрольная ячейка 4 2" xfId="645"/>
    <cellStyle name="Контрольная ячейка 5" xfId="646"/>
    <cellStyle name="Контрольная ячейка 5 2" xfId="647"/>
    <cellStyle name="Контрольная ячейка 6" xfId="648"/>
    <cellStyle name="Контрольная ячейка 6 2" xfId="649"/>
    <cellStyle name="Контрольная ячейка 7" xfId="650"/>
    <cellStyle name="Контрольная ячейка 7 2" xfId="651"/>
    <cellStyle name="Контрольная ячейка 8" xfId="652"/>
    <cellStyle name="Контрольная ячейка 8 2" xfId="653"/>
    <cellStyle name="Контрольная ячейка 9" xfId="654"/>
    <cellStyle name="Контрольная ячейка 9 2" xfId="655"/>
    <cellStyle name="Название" xfId="656"/>
    <cellStyle name="Название 10" xfId="657"/>
    <cellStyle name="Название 10 2" xfId="658"/>
    <cellStyle name="Название 2" xfId="659"/>
    <cellStyle name="Название 2 2" xfId="660"/>
    <cellStyle name="Название 3" xfId="661"/>
    <cellStyle name="Название 3 2" xfId="662"/>
    <cellStyle name="Название 4" xfId="663"/>
    <cellStyle name="Название 4 2" xfId="664"/>
    <cellStyle name="Название 5" xfId="665"/>
    <cellStyle name="Название 5 2" xfId="666"/>
    <cellStyle name="Название 6" xfId="667"/>
    <cellStyle name="Название 6 2" xfId="668"/>
    <cellStyle name="Название 7" xfId="669"/>
    <cellStyle name="Название 7 2" xfId="670"/>
    <cellStyle name="Название 8" xfId="671"/>
    <cellStyle name="Название 8 2" xfId="672"/>
    <cellStyle name="Название 9" xfId="673"/>
    <cellStyle name="Название 9 2" xfId="674"/>
    <cellStyle name="Нейтральный" xfId="675"/>
    <cellStyle name="Нейтральный 10" xfId="676"/>
    <cellStyle name="Нейтральный 10 2" xfId="677"/>
    <cellStyle name="Нейтральный 2" xfId="678"/>
    <cellStyle name="Нейтральный 2 2" xfId="679"/>
    <cellStyle name="Нейтральный 3" xfId="680"/>
    <cellStyle name="Нейтральный 3 2" xfId="681"/>
    <cellStyle name="Нейтральный 4" xfId="682"/>
    <cellStyle name="Нейтральный 4 2" xfId="683"/>
    <cellStyle name="Нейтральный 5" xfId="684"/>
    <cellStyle name="Нейтральный 5 2" xfId="685"/>
    <cellStyle name="Нейтральный 6" xfId="686"/>
    <cellStyle name="Нейтральный 6 2" xfId="687"/>
    <cellStyle name="Нейтральный 7" xfId="688"/>
    <cellStyle name="Нейтральный 7 2" xfId="689"/>
    <cellStyle name="Нейтральный 8" xfId="690"/>
    <cellStyle name="Нейтральный 8 2" xfId="691"/>
    <cellStyle name="Нейтральный 9" xfId="692"/>
    <cellStyle name="Нейтральный 9 2" xfId="693"/>
    <cellStyle name="Обычный 10" xfId="694"/>
    <cellStyle name="Обычный 11" xfId="695"/>
    <cellStyle name="Обычный 11 2" xfId="696"/>
    <cellStyle name="Обычный 12" xfId="697"/>
    <cellStyle name="Обычный 13" xfId="698"/>
    <cellStyle name="Обычный 14" xfId="699"/>
    <cellStyle name="Обычный 15" xfId="700"/>
    <cellStyle name="Обычный 16" xfId="701"/>
    <cellStyle name="Обычный 17" xfId="702"/>
    <cellStyle name="Обычный 18" xfId="703"/>
    <cellStyle name="Обычный 19" xfId="704"/>
    <cellStyle name="Обычный 2" xfId="705"/>
    <cellStyle name="Обычный 2 10" xfId="706"/>
    <cellStyle name="Обычный 2 2" xfId="707"/>
    <cellStyle name="Обычный 2 3" xfId="708"/>
    <cellStyle name="Обычный 2 4" xfId="709"/>
    <cellStyle name="Обычный 2 5" xfId="710"/>
    <cellStyle name="Обычный 2 6" xfId="711"/>
    <cellStyle name="Обычный 2 7" xfId="712"/>
    <cellStyle name="Обычный 2 8" xfId="713"/>
    <cellStyle name="Обычный 2 9" xfId="714"/>
    <cellStyle name="Обычный 20" xfId="715"/>
    <cellStyle name="Обычный 21" xfId="716"/>
    <cellStyle name="Обычный 22" xfId="717"/>
    <cellStyle name="Обычный 22 2" xfId="718"/>
    <cellStyle name="Обычный 23" xfId="719"/>
    <cellStyle name="Обычный 24" xfId="720"/>
    <cellStyle name="Обычный 25" xfId="721"/>
    <cellStyle name="Обычный 26" xfId="722"/>
    <cellStyle name="Обычный 27" xfId="723"/>
    <cellStyle name="Обычный 28" xfId="724"/>
    <cellStyle name="Обычный 29" xfId="725"/>
    <cellStyle name="Обычный 3" xfId="726"/>
    <cellStyle name="Обычный 3 2" xfId="727"/>
    <cellStyle name="Обычный 3 3" xfId="728"/>
    <cellStyle name="Обычный 30" xfId="729"/>
    <cellStyle name="Обычный 31" xfId="730"/>
    <cellStyle name="Обычный 32" xfId="731"/>
    <cellStyle name="Обычный 33" xfId="732"/>
    <cellStyle name="Обычный 33 2" xfId="733"/>
    <cellStyle name="Обычный 34" xfId="734"/>
    <cellStyle name="Обычный 34 2" xfId="735"/>
    <cellStyle name="Обычный 35" xfId="736"/>
    <cellStyle name="Обычный 35 2" xfId="737"/>
    <cellStyle name="Обычный 36" xfId="738"/>
    <cellStyle name="Обычный 36 2" xfId="739"/>
    <cellStyle name="Обычный 37" xfId="740"/>
    <cellStyle name="Обычный 37 2" xfId="741"/>
    <cellStyle name="Обычный 38" xfId="742"/>
    <cellStyle name="Обычный 38 2" xfId="743"/>
    <cellStyle name="Обычный 4" xfId="744"/>
    <cellStyle name="Обычный 4 10" xfId="745"/>
    <cellStyle name="Обычный 4 11" xfId="746"/>
    <cellStyle name="Обычный 4 2" xfId="747"/>
    <cellStyle name="Обычный 4 3" xfId="748"/>
    <cellStyle name="Обычный 4 4" xfId="749"/>
    <cellStyle name="Обычный 4 5" xfId="750"/>
    <cellStyle name="Обычный 4 6" xfId="751"/>
    <cellStyle name="Обычный 4 7" xfId="752"/>
    <cellStyle name="Обычный 4 8" xfId="753"/>
    <cellStyle name="Обычный 4 9" xfId="754"/>
    <cellStyle name="Обычный 5" xfId="755"/>
    <cellStyle name="Обычный 5 2" xfId="756"/>
    <cellStyle name="Обычный 5 3" xfId="757"/>
    <cellStyle name="Обычный 5 4" xfId="758"/>
    <cellStyle name="Обычный 5 5" xfId="759"/>
    <cellStyle name="Обычный 5 6" xfId="760"/>
    <cellStyle name="Обычный 5 7" xfId="761"/>
    <cellStyle name="Обычный 5 8" xfId="762"/>
    <cellStyle name="Обычный 5 9" xfId="763"/>
    <cellStyle name="Обычный 6" xfId="764"/>
    <cellStyle name="Обычный 6 2" xfId="765"/>
    <cellStyle name="Обычный 6 3" xfId="766"/>
    <cellStyle name="Обычный 6 4" xfId="767"/>
    <cellStyle name="Обычный 6 5" xfId="768"/>
    <cellStyle name="Обычный 6 6" xfId="769"/>
    <cellStyle name="Обычный 6 7" xfId="770"/>
    <cellStyle name="Обычный 6 8" xfId="771"/>
    <cellStyle name="Обычный 6 9" xfId="772"/>
    <cellStyle name="Обычный 7" xfId="773"/>
    <cellStyle name="Обычный 7 2" xfId="774"/>
    <cellStyle name="Обычный 7 3" xfId="775"/>
    <cellStyle name="Обычный 7 4" xfId="776"/>
    <cellStyle name="Обычный 7 5" xfId="777"/>
    <cellStyle name="Обычный 7 6" xfId="778"/>
    <cellStyle name="Обычный 7 7" xfId="779"/>
    <cellStyle name="Обычный 7 8" xfId="780"/>
    <cellStyle name="Обычный 7 9" xfId="781"/>
    <cellStyle name="Обычный 8" xfId="782"/>
    <cellStyle name="Обычный 8 2" xfId="783"/>
    <cellStyle name="Обычный 8 3" xfId="784"/>
    <cellStyle name="Обычный 8 4" xfId="785"/>
    <cellStyle name="Обычный 8 5" xfId="786"/>
    <cellStyle name="Обычный 8 6" xfId="787"/>
    <cellStyle name="Обычный 8 7" xfId="788"/>
    <cellStyle name="Обычный 8 8" xfId="789"/>
    <cellStyle name="Обычный 8 9" xfId="790"/>
    <cellStyle name="Обычный 9" xfId="791"/>
    <cellStyle name="Обычный_п.1 доходы 2016-2017" xfId="792"/>
    <cellStyle name="Followed Hyperlink" xfId="793"/>
    <cellStyle name="Плохой" xfId="794"/>
    <cellStyle name="Плохой 10" xfId="795"/>
    <cellStyle name="Плохой 10 2" xfId="796"/>
    <cellStyle name="Плохой 2" xfId="797"/>
    <cellStyle name="Плохой 2 2" xfId="798"/>
    <cellStyle name="Плохой 3" xfId="799"/>
    <cellStyle name="Плохой 3 2" xfId="800"/>
    <cellStyle name="Плохой 4" xfId="801"/>
    <cellStyle name="Плохой 4 2" xfId="802"/>
    <cellStyle name="Плохой 5" xfId="803"/>
    <cellStyle name="Плохой 5 2" xfId="804"/>
    <cellStyle name="Плохой 6" xfId="805"/>
    <cellStyle name="Плохой 6 2" xfId="806"/>
    <cellStyle name="Плохой 7" xfId="807"/>
    <cellStyle name="Плохой 7 2" xfId="808"/>
    <cellStyle name="Плохой 8" xfId="809"/>
    <cellStyle name="Плохой 8 2" xfId="810"/>
    <cellStyle name="Плохой 9" xfId="811"/>
    <cellStyle name="Плохой 9 2" xfId="812"/>
    <cellStyle name="Пояснение" xfId="813"/>
    <cellStyle name="Пояснение 10" xfId="814"/>
    <cellStyle name="Пояснение 10 2" xfId="815"/>
    <cellStyle name="Пояснение 2" xfId="816"/>
    <cellStyle name="Пояснение 2 2" xfId="817"/>
    <cellStyle name="Пояснение 3" xfId="818"/>
    <cellStyle name="Пояснение 3 2" xfId="819"/>
    <cellStyle name="Пояснение 4" xfId="820"/>
    <cellStyle name="Пояснение 4 2" xfId="821"/>
    <cellStyle name="Пояснение 5" xfId="822"/>
    <cellStyle name="Пояснение 5 2" xfId="823"/>
    <cellStyle name="Пояснение 6" xfId="824"/>
    <cellStyle name="Пояснение 6 2" xfId="825"/>
    <cellStyle name="Пояснение 7" xfId="826"/>
    <cellStyle name="Пояснение 7 2" xfId="827"/>
    <cellStyle name="Пояснение 8" xfId="828"/>
    <cellStyle name="Пояснение 8 2" xfId="829"/>
    <cellStyle name="Пояснение 9" xfId="830"/>
    <cellStyle name="Пояснение 9 2" xfId="831"/>
    <cellStyle name="Примечание" xfId="832"/>
    <cellStyle name="Примечание 10" xfId="833"/>
    <cellStyle name="Примечание 10 2" xfId="834"/>
    <cellStyle name="Примечание 11" xfId="835"/>
    <cellStyle name="Примечание 11 2" xfId="836"/>
    <cellStyle name="Примечание 12" xfId="837"/>
    <cellStyle name="Примечание 12 2" xfId="838"/>
    <cellStyle name="Примечание 2" xfId="839"/>
    <cellStyle name="Примечание 2 2" xfId="840"/>
    <cellStyle name="Примечание 2 2 10" xfId="841"/>
    <cellStyle name="Примечание 2 2 11" xfId="842"/>
    <cellStyle name="Примечание 2 2 12" xfId="843"/>
    <cellStyle name="Примечание 2 2 13" xfId="844"/>
    <cellStyle name="Примечание 2 2 2" xfId="845"/>
    <cellStyle name="Примечание 2 2 3" xfId="846"/>
    <cellStyle name="Примечание 2 2 4" xfId="847"/>
    <cellStyle name="Примечание 2 2 5" xfId="848"/>
    <cellStyle name="Примечание 2 2 6" xfId="849"/>
    <cellStyle name="Примечание 2 2 7" xfId="850"/>
    <cellStyle name="Примечание 2 2 8" xfId="851"/>
    <cellStyle name="Примечание 2 2 9" xfId="852"/>
    <cellStyle name="Примечание 3" xfId="853"/>
    <cellStyle name="Примечание 3 10" xfId="854"/>
    <cellStyle name="Примечание 3 11" xfId="855"/>
    <cellStyle name="Примечание 3 12" xfId="856"/>
    <cellStyle name="Примечание 3 13" xfId="857"/>
    <cellStyle name="Примечание 3 2" xfId="858"/>
    <cellStyle name="Примечание 3 3" xfId="859"/>
    <cellStyle name="Примечание 3 4" xfId="860"/>
    <cellStyle name="Примечание 3 5" xfId="861"/>
    <cellStyle name="Примечание 3 6" xfId="862"/>
    <cellStyle name="Примечание 3 7" xfId="863"/>
    <cellStyle name="Примечание 3 8" xfId="864"/>
    <cellStyle name="Примечание 3 9" xfId="865"/>
    <cellStyle name="Примечание 4" xfId="866"/>
    <cellStyle name="Примечание 4 2" xfId="867"/>
    <cellStyle name="Примечание 5" xfId="868"/>
    <cellStyle name="Примечание 5 2" xfId="869"/>
    <cellStyle name="Примечание 6" xfId="870"/>
    <cellStyle name="Примечание 6 2" xfId="871"/>
    <cellStyle name="Примечание 7" xfId="872"/>
    <cellStyle name="Примечание 7 2" xfId="873"/>
    <cellStyle name="Примечание 8" xfId="874"/>
    <cellStyle name="Примечание 8 2" xfId="875"/>
    <cellStyle name="Примечание 9" xfId="876"/>
    <cellStyle name="Примечание 9 2" xfId="877"/>
    <cellStyle name="Percent" xfId="878"/>
    <cellStyle name="Процентный 2" xfId="879"/>
    <cellStyle name="Процентный 3" xfId="880"/>
    <cellStyle name="Процентный 3 2" xfId="881"/>
    <cellStyle name="Процентный 3 3" xfId="882"/>
    <cellStyle name="Связанная ячейка" xfId="883"/>
    <cellStyle name="Связанная ячейка 10" xfId="884"/>
    <cellStyle name="Связанная ячейка 10 2" xfId="885"/>
    <cellStyle name="Связанная ячейка 2" xfId="886"/>
    <cellStyle name="Связанная ячейка 2 2" xfId="887"/>
    <cellStyle name="Связанная ячейка 3" xfId="888"/>
    <cellStyle name="Связанная ячейка 3 2" xfId="889"/>
    <cellStyle name="Связанная ячейка 4" xfId="890"/>
    <cellStyle name="Связанная ячейка 4 2" xfId="891"/>
    <cellStyle name="Связанная ячейка 5" xfId="892"/>
    <cellStyle name="Связанная ячейка 5 2" xfId="893"/>
    <cellStyle name="Связанная ячейка 6" xfId="894"/>
    <cellStyle name="Связанная ячейка 6 2" xfId="895"/>
    <cellStyle name="Связанная ячейка 7" xfId="896"/>
    <cellStyle name="Связанная ячейка 7 2" xfId="897"/>
    <cellStyle name="Связанная ячейка 8" xfId="898"/>
    <cellStyle name="Связанная ячейка 8 2" xfId="899"/>
    <cellStyle name="Связанная ячейка 9" xfId="900"/>
    <cellStyle name="Связанная ячейка 9 2" xfId="901"/>
    <cellStyle name="Текст предупреждения" xfId="902"/>
    <cellStyle name="Текст предупреждения 10" xfId="903"/>
    <cellStyle name="Текст предупреждения 10 2" xfId="904"/>
    <cellStyle name="Текст предупреждения 2" xfId="905"/>
    <cellStyle name="Текст предупреждения 2 2" xfId="906"/>
    <cellStyle name="Текст предупреждения 3" xfId="907"/>
    <cellStyle name="Текст предупреждения 3 2" xfId="908"/>
    <cellStyle name="Текст предупреждения 4" xfId="909"/>
    <cellStyle name="Текст предупреждения 4 2" xfId="910"/>
    <cellStyle name="Текст предупреждения 5" xfId="911"/>
    <cellStyle name="Текст предупреждения 5 2" xfId="912"/>
    <cellStyle name="Текст предупреждения 6" xfId="913"/>
    <cellStyle name="Текст предупреждения 6 2" xfId="914"/>
    <cellStyle name="Текст предупреждения 7" xfId="915"/>
    <cellStyle name="Текст предупреждения 7 2" xfId="916"/>
    <cellStyle name="Текст предупреждения 8" xfId="917"/>
    <cellStyle name="Текст предупреждения 8 2" xfId="918"/>
    <cellStyle name="Текст предупреждения 9" xfId="919"/>
    <cellStyle name="Текст предупреждения 9 2" xfId="920"/>
    <cellStyle name="Comma" xfId="921"/>
    <cellStyle name="Comma [0]" xfId="922"/>
    <cellStyle name="Финансовый [0] 2" xfId="923"/>
    <cellStyle name="Финансовый 2" xfId="924"/>
    <cellStyle name="Финансовый 3" xfId="925"/>
    <cellStyle name="Финансовый 5" xfId="926"/>
    <cellStyle name="Хороший" xfId="927"/>
    <cellStyle name="Хороший 10" xfId="928"/>
    <cellStyle name="Хороший 10 2" xfId="929"/>
    <cellStyle name="Хороший 2" xfId="930"/>
    <cellStyle name="Хороший 2 2" xfId="931"/>
    <cellStyle name="Хороший 3" xfId="932"/>
    <cellStyle name="Хороший 3 2" xfId="933"/>
    <cellStyle name="Хороший 4" xfId="934"/>
    <cellStyle name="Хороший 4 2" xfId="935"/>
    <cellStyle name="Хороший 5" xfId="936"/>
    <cellStyle name="Хороший 5 2" xfId="937"/>
    <cellStyle name="Хороший 6" xfId="938"/>
    <cellStyle name="Хороший 6 2" xfId="939"/>
    <cellStyle name="Хороший 7" xfId="940"/>
    <cellStyle name="Хороший 7 2" xfId="941"/>
    <cellStyle name="Хороший 8" xfId="942"/>
    <cellStyle name="Хороший 8 2" xfId="943"/>
    <cellStyle name="Хороший 9" xfId="944"/>
    <cellStyle name="Хороший 9 2" xfId="9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tabSelected="1" view="pageLayout" zoomScaleSheetLayoutView="100" workbookViewId="0" topLeftCell="A1">
      <selection activeCell="A6" sqref="A6"/>
    </sheetView>
  </sheetViews>
  <sheetFormatPr defaultColWidth="9.125" defaultRowHeight="12.75"/>
  <cols>
    <col min="1" max="1" width="29.875" style="4" customWidth="1"/>
    <col min="2" max="2" width="73.875" style="1" customWidth="1"/>
    <col min="3" max="3" width="14.50390625" style="5" customWidth="1"/>
    <col min="4" max="4" width="15.00390625" style="2" customWidth="1"/>
    <col min="5" max="5" width="10.625" style="2" bestFit="1" customWidth="1"/>
    <col min="6" max="16384" width="9.125" style="2" customWidth="1"/>
  </cols>
  <sheetData>
    <row r="1" spans="1:5" ht="21" customHeight="1">
      <c r="A1" s="71" t="s">
        <v>227</v>
      </c>
      <c r="B1" s="71"/>
      <c r="C1" s="71"/>
      <c r="D1" s="71"/>
      <c r="E1" s="71"/>
    </row>
    <row r="2" spans="1:5" ht="17.25" customHeight="1">
      <c r="A2" s="71" t="s">
        <v>185</v>
      </c>
      <c r="B2" s="71"/>
      <c r="C2" s="71"/>
      <c r="D2" s="71"/>
      <c r="E2" s="71"/>
    </row>
    <row r="3" spans="1:5" ht="17.25" customHeight="1">
      <c r="A3" s="71" t="s">
        <v>226</v>
      </c>
      <c r="B3" s="71"/>
      <c r="C3" s="71"/>
      <c r="D3" s="71"/>
      <c r="E3" s="71"/>
    </row>
    <row r="4" spans="1:5" ht="17.25" customHeight="1">
      <c r="A4" s="71" t="s">
        <v>225</v>
      </c>
      <c r="B4" s="71"/>
      <c r="C4" s="71"/>
      <c r="D4" s="71"/>
      <c r="E4" s="71"/>
    </row>
    <row r="5" spans="1:5" ht="15.75" customHeight="1">
      <c r="A5" s="71" t="s">
        <v>288</v>
      </c>
      <c r="B5" s="71"/>
      <c r="C5" s="71"/>
      <c r="D5" s="71"/>
      <c r="E5" s="71"/>
    </row>
    <row r="6" spans="1:5" ht="15">
      <c r="A6" s="7"/>
      <c r="B6" s="7"/>
      <c r="C6" s="68"/>
      <c r="D6" s="68"/>
      <c r="E6" s="68"/>
    </row>
    <row r="7" spans="1:5" ht="18">
      <c r="A7" s="7"/>
      <c r="B7" s="42"/>
      <c r="C7" s="69"/>
      <c r="D7" s="69"/>
      <c r="E7" s="69"/>
    </row>
    <row r="8" spans="1:5" ht="17.25">
      <c r="A8" s="67"/>
      <c r="B8" s="67"/>
      <c r="C8" s="67"/>
      <c r="D8" s="67"/>
      <c r="E8" s="67"/>
    </row>
    <row r="9" spans="1:5" s="6" customFormat="1" ht="18">
      <c r="A9" s="67" t="s">
        <v>228</v>
      </c>
      <c r="B9" s="67"/>
      <c r="C9" s="67"/>
      <c r="D9" s="67"/>
      <c r="E9" s="67"/>
    </row>
    <row r="10" spans="1:5" s="6" customFormat="1" ht="18">
      <c r="A10" s="67" t="s">
        <v>229</v>
      </c>
      <c r="B10" s="67"/>
      <c r="C10" s="67"/>
      <c r="D10" s="67"/>
      <c r="E10" s="67"/>
    </row>
    <row r="11" spans="1:5" s="6" customFormat="1" ht="18">
      <c r="A11" s="70" t="s">
        <v>201</v>
      </c>
      <c r="B11" s="70"/>
      <c r="C11" s="70"/>
      <c r="D11" s="70"/>
      <c r="E11" s="70"/>
    </row>
    <row r="12" spans="1:5" ht="33" customHeight="1">
      <c r="A12" s="8" t="s">
        <v>28</v>
      </c>
      <c r="B12" s="8" t="s">
        <v>27</v>
      </c>
      <c r="C12" s="9" t="s">
        <v>286</v>
      </c>
      <c r="D12" s="9" t="s">
        <v>287</v>
      </c>
      <c r="E12" s="8" t="s">
        <v>202</v>
      </c>
    </row>
    <row r="13" spans="1:5" ht="17.25" customHeight="1">
      <c r="A13" s="10">
        <v>1</v>
      </c>
      <c r="B13" s="10">
        <v>2</v>
      </c>
      <c r="C13" s="11">
        <v>3</v>
      </c>
      <c r="D13" s="11">
        <v>4</v>
      </c>
      <c r="E13" s="10">
        <v>5</v>
      </c>
    </row>
    <row r="14" spans="1:5" ht="18.75" customHeight="1">
      <c r="A14" s="12" t="s">
        <v>29</v>
      </c>
      <c r="B14" s="28" t="s">
        <v>30</v>
      </c>
      <c r="C14" s="20">
        <f>C15+C29+C47+C54+C76+C83+C86+C93+C39+C23+C107</f>
        <v>3977234</v>
      </c>
      <c r="D14" s="20">
        <f>D15+D29+D47+D54+D76+D83+D86+D93+D39+D23+D107+D53</f>
        <v>4002526.4</v>
      </c>
      <c r="E14" s="21">
        <f>D14*100/C14</f>
        <v>100.63592939213534</v>
      </c>
    </row>
    <row r="15" spans="1:5" ht="22.5" customHeight="1">
      <c r="A15" s="12" t="s">
        <v>31</v>
      </c>
      <c r="B15" s="28" t="s">
        <v>32</v>
      </c>
      <c r="C15" s="20">
        <f>C16</f>
        <v>1966884</v>
      </c>
      <c r="D15" s="20">
        <f>D16</f>
        <v>2030064.9000000001</v>
      </c>
      <c r="E15" s="21">
        <f aca="true" t="shared" si="0" ref="E15:E65">D15*100/C15</f>
        <v>103.2122331566071</v>
      </c>
    </row>
    <row r="16" spans="1:5" ht="18" customHeight="1">
      <c r="A16" s="12" t="s">
        <v>33</v>
      </c>
      <c r="B16" s="28" t="s">
        <v>158</v>
      </c>
      <c r="C16" s="20">
        <f>C18+C19+C20+C21+C22</f>
        <v>1966884</v>
      </c>
      <c r="D16" s="20">
        <f>D18+D19+D20+D21+D22</f>
        <v>2030064.9000000001</v>
      </c>
      <c r="E16" s="21">
        <f t="shared" si="0"/>
        <v>103.2122331566071</v>
      </c>
    </row>
    <row r="17" spans="1:5" ht="15">
      <c r="A17" s="12"/>
      <c r="B17" s="29" t="s">
        <v>34</v>
      </c>
      <c r="C17" s="22">
        <v>894903</v>
      </c>
      <c r="D17" s="22">
        <v>935053.9</v>
      </c>
      <c r="E17" s="41">
        <f t="shared" si="0"/>
        <v>104.48662033762318</v>
      </c>
    </row>
    <row r="18" spans="1:5" ht="67.5" customHeight="1">
      <c r="A18" s="13" t="s">
        <v>35</v>
      </c>
      <c r="B18" s="27" t="s">
        <v>109</v>
      </c>
      <c r="C18" s="24">
        <v>1883069</v>
      </c>
      <c r="D18" s="24">
        <v>1943089</v>
      </c>
      <c r="E18" s="23">
        <f t="shared" si="0"/>
        <v>103.18735001213444</v>
      </c>
    </row>
    <row r="19" spans="1:5" ht="100.5" customHeight="1">
      <c r="A19" s="13" t="s">
        <v>36</v>
      </c>
      <c r="B19" s="27" t="s">
        <v>0</v>
      </c>
      <c r="C19" s="24">
        <v>23338</v>
      </c>
      <c r="D19" s="24">
        <v>24038.8</v>
      </c>
      <c r="E19" s="23">
        <f t="shared" si="0"/>
        <v>103.00282800582741</v>
      </c>
    </row>
    <row r="20" spans="1:5" ht="52.5" customHeight="1">
      <c r="A20" s="13" t="s">
        <v>37</v>
      </c>
      <c r="B20" s="27" t="s">
        <v>1</v>
      </c>
      <c r="C20" s="24">
        <v>14274</v>
      </c>
      <c r="D20" s="24">
        <v>14631.5</v>
      </c>
      <c r="E20" s="23">
        <f t="shared" si="0"/>
        <v>102.50455373406193</v>
      </c>
    </row>
    <row r="21" spans="1:5" ht="86.25" customHeight="1">
      <c r="A21" s="13" t="s">
        <v>121</v>
      </c>
      <c r="B21" s="27" t="s">
        <v>186</v>
      </c>
      <c r="C21" s="24">
        <v>46203</v>
      </c>
      <c r="D21" s="24">
        <v>48304.8</v>
      </c>
      <c r="E21" s="23">
        <f t="shared" si="0"/>
        <v>104.5490552561522</v>
      </c>
    </row>
    <row r="22" spans="1:5" ht="100.5" customHeight="1">
      <c r="A22" s="13" t="s">
        <v>280</v>
      </c>
      <c r="B22" s="27" t="s">
        <v>281</v>
      </c>
      <c r="C22" s="24"/>
      <c r="D22" s="24">
        <v>0.8</v>
      </c>
      <c r="E22" s="23"/>
    </row>
    <row r="23" spans="1:5" ht="34.5" customHeight="1">
      <c r="A23" s="12" t="s">
        <v>110</v>
      </c>
      <c r="B23" s="30" t="s">
        <v>159</v>
      </c>
      <c r="C23" s="20">
        <f>C24</f>
        <v>44545</v>
      </c>
      <c r="D23" s="20">
        <f>D24</f>
        <v>39324.299999999996</v>
      </c>
      <c r="E23" s="21">
        <f t="shared" si="0"/>
        <v>88.27994163205746</v>
      </c>
    </row>
    <row r="24" spans="1:5" ht="40.5" customHeight="1">
      <c r="A24" s="13" t="s">
        <v>111</v>
      </c>
      <c r="B24" s="27" t="s">
        <v>112</v>
      </c>
      <c r="C24" s="24">
        <f>SUM(C25+C27+C26+C28)</f>
        <v>44545</v>
      </c>
      <c r="D24" s="24">
        <f>SUM(D25+D27+D26+D28)</f>
        <v>39324.299999999996</v>
      </c>
      <c r="E24" s="23">
        <f t="shared" si="0"/>
        <v>88.27994163205746</v>
      </c>
    </row>
    <row r="25" spans="1:5" ht="72" customHeight="1">
      <c r="A25" s="13" t="s">
        <v>122</v>
      </c>
      <c r="B25" s="27" t="s">
        <v>136</v>
      </c>
      <c r="C25" s="24">
        <v>11804</v>
      </c>
      <c r="D25" s="24">
        <v>16158.3</v>
      </c>
      <c r="E25" s="23">
        <f t="shared" si="0"/>
        <v>136.88834293459846</v>
      </c>
    </row>
    <row r="26" spans="1:5" ht="87.75" customHeight="1">
      <c r="A26" s="13" t="s">
        <v>131</v>
      </c>
      <c r="B26" s="27" t="s">
        <v>132</v>
      </c>
      <c r="C26" s="24">
        <v>312</v>
      </c>
      <c r="D26" s="24">
        <v>164</v>
      </c>
      <c r="E26" s="23">
        <f t="shared" si="0"/>
        <v>52.56410256410256</v>
      </c>
    </row>
    <row r="27" spans="1:5" ht="68.25" customHeight="1">
      <c r="A27" s="13" t="s">
        <v>123</v>
      </c>
      <c r="B27" s="27" t="s">
        <v>135</v>
      </c>
      <c r="C27" s="24">
        <v>31716</v>
      </c>
      <c r="D27" s="24">
        <v>26131.4</v>
      </c>
      <c r="E27" s="23">
        <f t="shared" si="0"/>
        <v>82.39185269264725</v>
      </c>
    </row>
    <row r="28" spans="1:5" ht="69" customHeight="1">
      <c r="A28" s="13" t="s">
        <v>133</v>
      </c>
      <c r="B28" s="27" t="s">
        <v>134</v>
      </c>
      <c r="C28" s="24">
        <v>713</v>
      </c>
      <c r="D28" s="24">
        <v>-3129.4</v>
      </c>
      <c r="E28" s="23"/>
    </row>
    <row r="29" spans="1:5" ht="24.75" customHeight="1">
      <c r="A29" s="12" t="s">
        <v>38</v>
      </c>
      <c r="B29" s="28" t="s">
        <v>160</v>
      </c>
      <c r="C29" s="20">
        <f>SUM(C30+C36+C37+C38)</f>
        <v>789265</v>
      </c>
      <c r="D29" s="20">
        <f>SUM(D30+D36+D37+D38)</f>
        <v>803038.3</v>
      </c>
      <c r="E29" s="21">
        <f t="shared" si="0"/>
        <v>101.7450792826237</v>
      </c>
    </row>
    <row r="30" spans="1:5" ht="33.75" customHeight="1">
      <c r="A30" s="12" t="s">
        <v>114</v>
      </c>
      <c r="B30" s="28" t="s">
        <v>113</v>
      </c>
      <c r="C30" s="20">
        <f>C31+C33+C35</f>
        <v>476456</v>
      </c>
      <c r="D30" s="20">
        <f>D31+D33+D35+D32+D34</f>
        <v>485658.30000000005</v>
      </c>
      <c r="E30" s="21">
        <f t="shared" si="0"/>
        <v>101.93140604798766</v>
      </c>
    </row>
    <row r="31" spans="1:5" ht="39" customHeight="1">
      <c r="A31" s="13" t="s">
        <v>118</v>
      </c>
      <c r="B31" s="31" t="s">
        <v>115</v>
      </c>
      <c r="C31" s="24">
        <v>322908</v>
      </c>
      <c r="D31" s="24">
        <v>330395.1</v>
      </c>
      <c r="E31" s="23">
        <f t="shared" si="0"/>
        <v>102.31864803597308</v>
      </c>
    </row>
    <row r="32" spans="1:5" ht="51.75" customHeight="1">
      <c r="A32" s="13" t="s">
        <v>203</v>
      </c>
      <c r="B32" s="31" t="s">
        <v>204</v>
      </c>
      <c r="C32" s="24"/>
      <c r="D32" s="24">
        <v>61.5</v>
      </c>
      <c r="E32" s="23"/>
    </row>
    <row r="33" spans="1:5" ht="38.25" customHeight="1">
      <c r="A33" s="13" t="s">
        <v>119</v>
      </c>
      <c r="B33" s="31" t="s">
        <v>116</v>
      </c>
      <c r="C33" s="24">
        <v>152748</v>
      </c>
      <c r="D33" s="24">
        <v>156206.4</v>
      </c>
      <c r="E33" s="23">
        <f t="shared" si="0"/>
        <v>102.26412129782386</v>
      </c>
    </row>
    <row r="34" spans="1:5" ht="49.5" customHeight="1">
      <c r="A34" s="14" t="s">
        <v>205</v>
      </c>
      <c r="B34" s="32" t="s">
        <v>206</v>
      </c>
      <c r="C34" s="24"/>
      <c r="D34" s="24">
        <v>70.9</v>
      </c>
      <c r="E34" s="23"/>
    </row>
    <row r="35" spans="1:5" ht="33" customHeight="1">
      <c r="A35" s="13" t="s">
        <v>120</v>
      </c>
      <c r="B35" s="31" t="s">
        <v>117</v>
      </c>
      <c r="C35" s="24">
        <v>800</v>
      </c>
      <c r="D35" s="24">
        <v>-1075.6</v>
      </c>
      <c r="E35" s="23">
        <f t="shared" si="0"/>
        <v>-134.45</v>
      </c>
    </row>
    <row r="36" spans="1:5" ht="33.75" customHeight="1">
      <c r="A36" s="12" t="s">
        <v>39</v>
      </c>
      <c r="B36" s="28" t="s">
        <v>40</v>
      </c>
      <c r="C36" s="20">
        <v>296532</v>
      </c>
      <c r="D36" s="20">
        <v>299700.8</v>
      </c>
      <c r="E36" s="21">
        <f t="shared" si="0"/>
        <v>101.06861991285932</v>
      </c>
    </row>
    <row r="37" spans="1:5" ht="18.75" customHeight="1">
      <c r="A37" s="12" t="s">
        <v>41</v>
      </c>
      <c r="B37" s="28" t="s">
        <v>42</v>
      </c>
      <c r="C37" s="20">
        <v>5100</v>
      </c>
      <c r="D37" s="20">
        <v>5034</v>
      </c>
      <c r="E37" s="21">
        <f t="shared" si="0"/>
        <v>98.70588235294117</v>
      </c>
    </row>
    <row r="38" spans="1:5" ht="36" customHeight="1">
      <c r="A38" s="12" t="s">
        <v>130</v>
      </c>
      <c r="B38" s="28" t="s">
        <v>137</v>
      </c>
      <c r="C38" s="20">
        <v>11177</v>
      </c>
      <c r="D38" s="20">
        <v>12645.2</v>
      </c>
      <c r="E38" s="21">
        <f t="shared" si="0"/>
        <v>113.13590408875369</v>
      </c>
    </row>
    <row r="39" spans="1:5" ht="21.75" customHeight="1">
      <c r="A39" s="12" t="s">
        <v>43</v>
      </c>
      <c r="B39" s="28" t="s">
        <v>161</v>
      </c>
      <c r="C39" s="20">
        <f>C40+C42</f>
        <v>374903</v>
      </c>
      <c r="D39" s="20">
        <f>D40+D42</f>
        <v>375698.30000000005</v>
      </c>
      <c r="E39" s="21">
        <f t="shared" si="0"/>
        <v>100.2121348722203</v>
      </c>
    </row>
    <row r="40" spans="1:5" ht="21.75" customHeight="1">
      <c r="A40" s="12" t="s">
        <v>44</v>
      </c>
      <c r="B40" s="28" t="s">
        <v>45</v>
      </c>
      <c r="C40" s="20">
        <f>C41</f>
        <v>147847</v>
      </c>
      <c r="D40" s="20">
        <f>D41</f>
        <v>149700.4</v>
      </c>
      <c r="E40" s="21">
        <f t="shared" si="0"/>
        <v>101.25359324166199</v>
      </c>
    </row>
    <row r="41" spans="1:5" ht="53.25" customHeight="1">
      <c r="A41" s="13" t="s">
        <v>46</v>
      </c>
      <c r="B41" s="27" t="s">
        <v>2</v>
      </c>
      <c r="C41" s="24">
        <v>147847</v>
      </c>
      <c r="D41" s="24">
        <v>149700.4</v>
      </c>
      <c r="E41" s="23">
        <f t="shared" si="0"/>
        <v>101.25359324166199</v>
      </c>
    </row>
    <row r="42" spans="1:5" ht="22.5" customHeight="1">
      <c r="A42" s="12" t="s">
        <v>47</v>
      </c>
      <c r="B42" s="28" t="s">
        <v>157</v>
      </c>
      <c r="C42" s="20">
        <f>C43+C45</f>
        <v>227056</v>
      </c>
      <c r="D42" s="20">
        <f>D43+D45</f>
        <v>225997.90000000002</v>
      </c>
      <c r="E42" s="21">
        <f t="shared" si="0"/>
        <v>99.53399161440352</v>
      </c>
    </row>
    <row r="43" spans="1:5" ht="23.25" customHeight="1">
      <c r="A43" s="13" t="s">
        <v>140</v>
      </c>
      <c r="B43" s="33" t="s">
        <v>138</v>
      </c>
      <c r="C43" s="24">
        <f>C44</f>
        <v>158942</v>
      </c>
      <c r="D43" s="24">
        <f>D44</f>
        <v>155266.6</v>
      </c>
      <c r="E43" s="23">
        <f t="shared" si="0"/>
        <v>97.68758415019315</v>
      </c>
    </row>
    <row r="44" spans="1:5" ht="36.75" customHeight="1">
      <c r="A44" s="13" t="s">
        <v>139</v>
      </c>
      <c r="B44" s="33" t="s">
        <v>141</v>
      </c>
      <c r="C44" s="24">
        <v>158942</v>
      </c>
      <c r="D44" s="24">
        <v>155266.6</v>
      </c>
      <c r="E44" s="23">
        <f t="shared" si="0"/>
        <v>97.68758415019315</v>
      </c>
    </row>
    <row r="45" spans="1:5" ht="22.5" customHeight="1">
      <c r="A45" s="13" t="s">
        <v>142</v>
      </c>
      <c r="B45" s="33" t="s">
        <v>144</v>
      </c>
      <c r="C45" s="24">
        <f>C46</f>
        <v>68114</v>
      </c>
      <c r="D45" s="24">
        <f>D46</f>
        <v>70731.3</v>
      </c>
      <c r="E45" s="23">
        <f t="shared" si="0"/>
        <v>103.84252870188215</v>
      </c>
    </row>
    <row r="46" spans="1:5" ht="36" customHeight="1">
      <c r="A46" s="15" t="s">
        <v>143</v>
      </c>
      <c r="B46" s="33" t="s">
        <v>145</v>
      </c>
      <c r="C46" s="24">
        <v>68114</v>
      </c>
      <c r="D46" s="24">
        <v>70731.3</v>
      </c>
      <c r="E46" s="23">
        <f t="shared" si="0"/>
        <v>103.84252870188215</v>
      </c>
    </row>
    <row r="47" spans="1:5" s="3" customFormat="1" ht="21.75" customHeight="1">
      <c r="A47" s="12" t="s">
        <v>48</v>
      </c>
      <c r="B47" s="30" t="s">
        <v>49</v>
      </c>
      <c r="C47" s="20">
        <f>C48+C50</f>
        <v>90379</v>
      </c>
      <c r="D47" s="20">
        <f>D48+D50</f>
        <v>85714.3</v>
      </c>
      <c r="E47" s="21">
        <f t="shared" si="0"/>
        <v>94.83873466181304</v>
      </c>
    </row>
    <row r="48" spans="1:5" s="3" customFormat="1" ht="39.75" customHeight="1">
      <c r="A48" s="13" t="s">
        <v>50</v>
      </c>
      <c r="B48" s="27" t="s">
        <v>3</v>
      </c>
      <c r="C48" s="24">
        <f>C49</f>
        <v>88975</v>
      </c>
      <c r="D48" s="24">
        <f>D49</f>
        <v>84285</v>
      </c>
      <c r="E48" s="23">
        <f t="shared" si="0"/>
        <v>94.7288564203428</v>
      </c>
    </row>
    <row r="49" spans="1:5" ht="52.5" customHeight="1">
      <c r="A49" s="13" t="s">
        <v>51</v>
      </c>
      <c r="B49" s="27" t="s">
        <v>52</v>
      </c>
      <c r="C49" s="24">
        <v>88975</v>
      </c>
      <c r="D49" s="24">
        <v>84285</v>
      </c>
      <c r="E49" s="23">
        <f t="shared" si="0"/>
        <v>94.7288564203428</v>
      </c>
    </row>
    <row r="50" spans="1:5" ht="41.25" customHeight="1">
      <c r="A50" s="13" t="s">
        <v>53</v>
      </c>
      <c r="B50" s="34" t="s">
        <v>54</v>
      </c>
      <c r="C50" s="24">
        <f>C51+C52</f>
        <v>1404</v>
      </c>
      <c r="D50" s="24">
        <f>D51+D52</f>
        <v>1429.3</v>
      </c>
      <c r="E50" s="23">
        <f t="shared" si="0"/>
        <v>101.8019943019943</v>
      </c>
    </row>
    <row r="51" spans="1:5" ht="36.75" customHeight="1">
      <c r="A51" s="13" t="s">
        <v>4</v>
      </c>
      <c r="B51" s="27" t="s">
        <v>55</v>
      </c>
      <c r="C51" s="24">
        <v>1300</v>
      </c>
      <c r="D51" s="24">
        <v>1325.2</v>
      </c>
      <c r="E51" s="23">
        <f t="shared" si="0"/>
        <v>101.93846153846154</v>
      </c>
    </row>
    <row r="52" spans="1:5" ht="84" customHeight="1">
      <c r="A52" s="13" t="s">
        <v>155</v>
      </c>
      <c r="B52" s="27" t="s">
        <v>156</v>
      </c>
      <c r="C52" s="24">
        <v>104</v>
      </c>
      <c r="D52" s="24">
        <v>104.1</v>
      </c>
      <c r="E52" s="23">
        <f t="shared" si="0"/>
        <v>100.09615384615384</v>
      </c>
    </row>
    <row r="53" spans="1:5" ht="36" customHeight="1">
      <c r="A53" s="16" t="s">
        <v>207</v>
      </c>
      <c r="B53" s="35" t="s">
        <v>208</v>
      </c>
      <c r="C53" s="25"/>
      <c r="D53" s="26">
        <v>19</v>
      </c>
      <c r="E53" s="25"/>
    </row>
    <row r="54" spans="1:5" s="3" customFormat="1" ht="52.5" customHeight="1">
      <c r="A54" s="12" t="s">
        <v>56</v>
      </c>
      <c r="B54" s="30" t="s">
        <v>192</v>
      </c>
      <c r="C54" s="20">
        <f>C57+C66+C69+C55</f>
        <v>366513</v>
      </c>
      <c r="D54" s="20">
        <f>D57+D66+D69+D55</f>
        <v>334483.1</v>
      </c>
      <c r="E54" s="21">
        <f t="shared" si="0"/>
        <v>91.26091025420652</v>
      </c>
    </row>
    <row r="55" spans="1:5" s="3" customFormat="1" ht="73.5" customHeight="1">
      <c r="A55" s="12" t="s">
        <v>282</v>
      </c>
      <c r="B55" s="30" t="s">
        <v>283</v>
      </c>
      <c r="C55" s="20">
        <f>C56</f>
        <v>0</v>
      </c>
      <c r="D55" s="20">
        <f>D56</f>
        <v>77.5</v>
      </c>
      <c r="E55" s="23"/>
    </row>
    <row r="56" spans="1:5" s="3" customFormat="1" ht="55.5" customHeight="1">
      <c r="A56" s="13" t="s">
        <v>284</v>
      </c>
      <c r="B56" s="27" t="s">
        <v>285</v>
      </c>
      <c r="C56" s="24"/>
      <c r="D56" s="24">
        <v>77.5</v>
      </c>
      <c r="E56" s="23"/>
    </row>
    <row r="57" spans="1:5" s="3" customFormat="1" ht="84" customHeight="1">
      <c r="A57" s="12" t="s">
        <v>57</v>
      </c>
      <c r="B57" s="30" t="s">
        <v>58</v>
      </c>
      <c r="C57" s="20">
        <f>C61+C58</f>
        <v>318953</v>
      </c>
      <c r="D57" s="20">
        <f>D61+D58</f>
        <v>313282.8</v>
      </c>
      <c r="E57" s="21">
        <f t="shared" si="0"/>
        <v>98.22224591083953</v>
      </c>
    </row>
    <row r="58" spans="1:5" s="3" customFormat="1" ht="69" customHeight="1">
      <c r="A58" s="12" t="s">
        <v>59</v>
      </c>
      <c r="B58" s="30" t="s">
        <v>5</v>
      </c>
      <c r="C58" s="20">
        <f>C59</f>
        <v>285022</v>
      </c>
      <c r="D58" s="20">
        <f>D59</f>
        <v>281774</v>
      </c>
      <c r="E58" s="21">
        <f t="shared" si="0"/>
        <v>98.86043884331735</v>
      </c>
    </row>
    <row r="59" spans="1:5" ht="62.25">
      <c r="A59" s="13" t="s">
        <v>6</v>
      </c>
      <c r="B59" s="27" t="s">
        <v>7</v>
      </c>
      <c r="C59" s="24">
        <f>C60</f>
        <v>285022</v>
      </c>
      <c r="D59" s="24">
        <f>D60</f>
        <v>281774</v>
      </c>
      <c r="E59" s="23">
        <f t="shared" si="0"/>
        <v>98.86043884331735</v>
      </c>
    </row>
    <row r="60" spans="1:5" ht="57" customHeight="1">
      <c r="A60" s="13" t="s">
        <v>8</v>
      </c>
      <c r="B60" s="27" t="s">
        <v>9</v>
      </c>
      <c r="C60" s="24">
        <v>285022</v>
      </c>
      <c r="D60" s="24">
        <v>281774</v>
      </c>
      <c r="E60" s="23">
        <f t="shared" si="0"/>
        <v>98.86043884331735</v>
      </c>
    </row>
    <row r="61" spans="1:5" ht="86.25" customHeight="1">
      <c r="A61" s="12" t="s">
        <v>60</v>
      </c>
      <c r="B61" s="28" t="s">
        <v>61</v>
      </c>
      <c r="C61" s="20">
        <f>C62</f>
        <v>33931</v>
      </c>
      <c r="D61" s="20">
        <f>D62</f>
        <v>31508.8</v>
      </c>
      <c r="E61" s="21">
        <f t="shared" si="0"/>
        <v>92.8613951843447</v>
      </c>
    </row>
    <row r="62" spans="1:5" ht="69" customHeight="1">
      <c r="A62" s="13" t="s">
        <v>10</v>
      </c>
      <c r="B62" s="27" t="s">
        <v>11</v>
      </c>
      <c r="C62" s="24">
        <f>C63+C64+C65</f>
        <v>33931</v>
      </c>
      <c r="D62" s="24">
        <f>D63+D64+D65</f>
        <v>31508.8</v>
      </c>
      <c r="E62" s="23">
        <f t="shared" si="0"/>
        <v>92.8613951843447</v>
      </c>
    </row>
    <row r="63" spans="1:5" ht="67.5" customHeight="1">
      <c r="A63" s="13" t="s">
        <v>62</v>
      </c>
      <c r="B63" s="27" t="s">
        <v>162</v>
      </c>
      <c r="C63" s="24">
        <v>31136</v>
      </c>
      <c r="D63" s="24">
        <v>28699.8</v>
      </c>
      <c r="E63" s="23">
        <f t="shared" si="0"/>
        <v>92.17561664953752</v>
      </c>
    </row>
    <row r="64" spans="1:5" ht="40.5" customHeight="1">
      <c r="A64" s="13" t="s">
        <v>63</v>
      </c>
      <c r="B64" s="27" t="s">
        <v>163</v>
      </c>
      <c r="C64" s="24">
        <v>1130</v>
      </c>
      <c r="D64" s="24">
        <v>1135</v>
      </c>
      <c r="E64" s="23">
        <f t="shared" si="0"/>
        <v>100.4424778761062</v>
      </c>
    </row>
    <row r="65" spans="1:5" ht="73.5" customHeight="1">
      <c r="A65" s="13" t="s">
        <v>209</v>
      </c>
      <c r="B65" s="36" t="s">
        <v>210</v>
      </c>
      <c r="C65" s="24">
        <v>1665</v>
      </c>
      <c r="D65" s="24">
        <v>1674</v>
      </c>
      <c r="E65" s="23">
        <f t="shared" si="0"/>
        <v>100.54054054054055</v>
      </c>
    </row>
    <row r="66" spans="1:5" ht="38.25" customHeight="1">
      <c r="A66" s="12" t="s">
        <v>64</v>
      </c>
      <c r="B66" s="28" t="s">
        <v>65</v>
      </c>
      <c r="C66" s="20">
        <f>C67</f>
        <v>246</v>
      </c>
      <c r="D66" s="20">
        <f>D67</f>
        <v>247.2</v>
      </c>
      <c r="E66" s="21">
        <f aca="true" t="shared" si="1" ref="E66:E125">D66*100/C66</f>
        <v>100.48780487804878</v>
      </c>
    </row>
    <row r="67" spans="1:5" ht="55.5" customHeight="1">
      <c r="A67" s="13" t="s">
        <v>66</v>
      </c>
      <c r="B67" s="31" t="s">
        <v>12</v>
      </c>
      <c r="C67" s="24">
        <f>C68</f>
        <v>246</v>
      </c>
      <c r="D67" s="24">
        <f>D68</f>
        <v>247.2</v>
      </c>
      <c r="E67" s="23">
        <f t="shared" si="1"/>
        <v>100.48780487804878</v>
      </c>
    </row>
    <row r="68" spans="1:5" ht="57" customHeight="1">
      <c r="A68" s="13" t="s">
        <v>67</v>
      </c>
      <c r="B68" s="31" t="s">
        <v>13</v>
      </c>
      <c r="C68" s="24">
        <v>246</v>
      </c>
      <c r="D68" s="24">
        <v>247.2</v>
      </c>
      <c r="E68" s="23">
        <f t="shared" si="1"/>
        <v>100.48780487804878</v>
      </c>
    </row>
    <row r="69" spans="1:5" ht="80.25" customHeight="1">
      <c r="A69" s="12" t="s">
        <v>68</v>
      </c>
      <c r="B69" s="28" t="s">
        <v>14</v>
      </c>
      <c r="C69" s="20">
        <f>C70</f>
        <v>47314</v>
      </c>
      <c r="D69" s="20">
        <f>D70</f>
        <v>20875.6</v>
      </c>
      <c r="E69" s="21">
        <f t="shared" si="1"/>
        <v>44.12140169928562</v>
      </c>
    </row>
    <row r="70" spans="1:5" ht="82.5" customHeight="1">
      <c r="A70" s="13" t="s">
        <v>69</v>
      </c>
      <c r="B70" s="31" t="s">
        <v>15</v>
      </c>
      <c r="C70" s="24">
        <f>C71</f>
        <v>47314</v>
      </c>
      <c r="D70" s="24">
        <f>D71</f>
        <v>20875.6</v>
      </c>
      <c r="E70" s="23">
        <f t="shared" si="1"/>
        <v>44.12140169928562</v>
      </c>
    </row>
    <row r="71" spans="1:5" ht="64.5" customHeight="1">
      <c r="A71" s="13" t="s">
        <v>70</v>
      </c>
      <c r="B71" s="31" t="s">
        <v>71</v>
      </c>
      <c r="C71" s="24">
        <f>SUM(C72:C75)</f>
        <v>47314</v>
      </c>
      <c r="D71" s="24">
        <f>SUM(D72:D75)</f>
        <v>20875.6</v>
      </c>
      <c r="E71" s="23">
        <f t="shared" si="1"/>
        <v>44.12140169928562</v>
      </c>
    </row>
    <row r="72" spans="1:5" ht="18.75" customHeight="1">
      <c r="A72" s="13" t="s">
        <v>72</v>
      </c>
      <c r="B72" s="31" t="s">
        <v>73</v>
      </c>
      <c r="C72" s="24">
        <v>9491</v>
      </c>
      <c r="D72" s="24">
        <v>9626.8</v>
      </c>
      <c r="E72" s="23">
        <f t="shared" si="1"/>
        <v>101.43082920661678</v>
      </c>
    </row>
    <row r="73" spans="1:5" ht="20.25" customHeight="1">
      <c r="A73" s="13" t="s">
        <v>74</v>
      </c>
      <c r="B73" s="31" t="s">
        <v>154</v>
      </c>
      <c r="C73" s="24">
        <v>32399</v>
      </c>
      <c r="D73" s="24">
        <v>5387.3</v>
      </c>
      <c r="E73" s="23">
        <f t="shared" si="1"/>
        <v>16.627982345134107</v>
      </c>
    </row>
    <row r="74" spans="1:5" ht="18.75" customHeight="1">
      <c r="A74" s="13" t="s">
        <v>75</v>
      </c>
      <c r="B74" s="31" t="s">
        <v>76</v>
      </c>
      <c r="C74" s="24">
        <v>5250</v>
      </c>
      <c r="D74" s="24">
        <v>5531</v>
      </c>
      <c r="E74" s="23">
        <f t="shared" si="1"/>
        <v>105.35238095238095</v>
      </c>
    </row>
    <row r="75" spans="1:5" ht="37.5" customHeight="1">
      <c r="A75" s="13" t="s">
        <v>77</v>
      </c>
      <c r="B75" s="31" t="s">
        <v>78</v>
      </c>
      <c r="C75" s="24">
        <v>174</v>
      </c>
      <c r="D75" s="24">
        <v>330.5</v>
      </c>
      <c r="E75" s="23">
        <f t="shared" si="1"/>
        <v>189.94252873563218</v>
      </c>
    </row>
    <row r="76" spans="1:5" ht="18.75" customHeight="1">
      <c r="A76" s="12" t="s">
        <v>79</v>
      </c>
      <c r="B76" s="28" t="s">
        <v>80</v>
      </c>
      <c r="C76" s="20">
        <f>C77</f>
        <v>6217</v>
      </c>
      <c r="D76" s="20">
        <f>D77</f>
        <v>6978.8</v>
      </c>
      <c r="E76" s="21">
        <f t="shared" si="1"/>
        <v>112.2534984719318</v>
      </c>
    </row>
    <row r="77" spans="1:5" ht="20.25" customHeight="1">
      <c r="A77" s="12" t="s">
        <v>81</v>
      </c>
      <c r="B77" s="28" t="s">
        <v>82</v>
      </c>
      <c r="C77" s="20">
        <f>SUM(C78:C81)</f>
        <v>6217</v>
      </c>
      <c r="D77" s="20">
        <f>SUM(D78:D82)</f>
        <v>6978.8</v>
      </c>
      <c r="E77" s="21">
        <f t="shared" si="1"/>
        <v>112.2534984719318</v>
      </c>
    </row>
    <row r="78" spans="1:5" ht="34.5" customHeight="1">
      <c r="A78" s="13" t="s">
        <v>101</v>
      </c>
      <c r="B78" s="31" t="s">
        <v>103</v>
      </c>
      <c r="C78" s="24">
        <v>865</v>
      </c>
      <c r="D78" s="24">
        <v>915.6</v>
      </c>
      <c r="E78" s="23">
        <f t="shared" si="1"/>
        <v>105.84971098265896</v>
      </c>
    </row>
    <row r="79" spans="1:5" ht="36" customHeight="1">
      <c r="A79" s="13" t="s">
        <v>102</v>
      </c>
      <c r="B79" s="31" t="s">
        <v>104</v>
      </c>
      <c r="C79" s="24">
        <v>5</v>
      </c>
      <c r="D79" s="24">
        <v>3</v>
      </c>
      <c r="E79" s="23">
        <f t="shared" si="1"/>
        <v>60</v>
      </c>
    </row>
    <row r="80" spans="1:5" ht="20.25" customHeight="1">
      <c r="A80" s="13" t="s">
        <v>105</v>
      </c>
      <c r="B80" s="31" t="s">
        <v>106</v>
      </c>
      <c r="C80" s="24">
        <v>73</v>
      </c>
      <c r="D80" s="24">
        <v>73.2</v>
      </c>
      <c r="E80" s="23">
        <f t="shared" si="1"/>
        <v>100.27397260273973</v>
      </c>
    </row>
    <row r="81" spans="1:5" ht="20.25" customHeight="1">
      <c r="A81" s="13" t="s">
        <v>107</v>
      </c>
      <c r="B81" s="31" t="s">
        <v>108</v>
      </c>
      <c r="C81" s="24">
        <v>5274</v>
      </c>
      <c r="D81" s="24">
        <v>5240.3</v>
      </c>
      <c r="E81" s="23">
        <f t="shared" si="1"/>
        <v>99.3610163064088</v>
      </c>
    </row>
    <row r="82" spans="1:5" ht="34.5" customHeight="1">
      <c r="A82" s="13" t="s">
        <v>212</v>
      </c>
      <c r="B82" s="37" t="s">
        <v>211</v>
      </c>
      <c r="C82" s="24"/>
      <c r="D82" s="24">
        <v>746.7</v>
      </c>
      <c r="E82" s="23"/>
    </row>
    <row r="83" spans="1:5" s="3" customFormat="1" ht="34.5" customHeight="1">
      <c r="A83" s="12" t="s">
        <v>83</v>
      </c>
      <c r="B83" s="28" t="s">
        <v>16</v>
      </c>
      <c r="C83" s="20">
        <f>C84+C85</f>
        <v>3311</v>
      </c>
      <c r="D83" s="20">
        <f>D84+D85</f>
        <v>3385</v>
      </c>
      <c r="E83" s="21">
        <f t="shared" si="1"/>
        <v>102.23497432799758</v>
      </c>
    </row>
    <row r="84" spans="1:5" ht="15">
      <c r="A84" s="13" t="s">
        <v>124</v>
      </c>
      <c r="B84" s="31" t="s">
        <v>125</v>
      </c>
      <c r="C84" s="24">
        <v>671</v>
      </c>
      <c r="D84" s="24">
        <v>703.7</v>
      </c>
      <c r="E84" s="23">
        <f t="shared" si="1"/>
        <v>104.87332339791357</v>
      </c>
    </row>
    <row r="85" spans="1:5" ht="20.25" customHeight="1">
      <c r="A85" s="13" t="s">
        <v>84</v>
      </c>
      <c r="B85" s="31" t="s">
        <v>85</v>
      </c>
      <c r="C85" s="24">
        <v>2640</v>
      </c>
      <c r="D85" s="24">
        <v>2681.3</v>
      </c>
      <c r="E85" s="23">
        <f t="shared" si="1"/>
        <v>101.56439393939394</v>
      </c>
    </row>
    <row r="86" spans="1:5" s="3" customFormat="1" ht="37.5" customHeight="1">
      <c r="A86" s="12" t="s">
        <v>86</v>
      </c>
      <c r="B86" s="28" t="s">
        <v>87</v>
      </c>
      <c r="C86" s="20">
        <f>C87+C90</f>
        <v>213931</v>
      </c>
      <c r="D86" s="20">
        <f>D87+D90</f>
        <v>189650.3</v>
      </c>
      <c r="E86" s="21">
        <f t="shared" si="1"/>
        <v>88.65021899584445</v>
      </c>
    </row>
    <row r="87" spans="1:5" s="3" customFormat="1" ht="81" customHeight="1">
      <c r="A87" s="12" t="s">
        <v>88</v>
      </c>
      <c r="B87" s="28" t="s">
        <v>187</v>
      </c>
      <c r="C87" s="20">
        <f>C88</f>
        <v>115655</v>
      </c>
      <c r="D87" s="20">
        <f>D88</f>
        <v>88460.3</v>
      </c>
      <c r="E87" s="21">
        <f t="shared" si="1"/>
        <v>76.48636029570706</v>
      </c>
    </row>
    <row r="88" spans="1:5" ht="97.5" customHeight="1">
      <c r="A88" s="13" t="s">
        <v>17</v>
      </c>
      <c r="B88" s="31" t="s">
        <v>188</v>
      </c>
      <c r="C88" s="24">
        <f>C89</f>
        <v>115655</v>
      </c>
      <c r="D88" s="24">
        <f>D89</f>
        <v>88460.3</v>
      </c>
      <c r="E88" s="23">
        <f t="shared" si="1"/>
        <v>76.48636029570706</v>
      </c>
    </row>
    <row r="89" spans="1:5" ht="84.75" customHeight="1">
      <c r="A89" s="13" t="s">
        <v>18</v>
      </c>
      <c r="B89" s="31" t="s">
        <v>19</v>
      </c>
      <c r="C89" s="24">
        <v>115655</v>
      </c>
      <c r="D89" s="24">
        <v>88460.3</v>
      </c>
      <c r="E89" s="23">
        <f t="shared" si="1"/>
        <v>76.48636029570706</v>
      </c>
    </row>
    <row r="90" spans="1:5" ht="38.25" customHeight="1">
      <c r="A90" s="12" t="s">
        <v>89</v>
      </c>
      <c r="B90" s="28" t="s">
        <v>189</v>
      </c>
      <c r="C90" s="20">
        <f>C91</f>
        <v>98276</v>
      </c>
      <c r="D90" s="20">
        <f>D91</f>
        <v>101190</v>
      </c>
      <c r="E90" s="21">
        <f t="shared" si="1"/>
        <v>102.96511864544752</v>
      </c>
    </row>
    <row r="91" spans="1:5" ht="36" customHeight="1">
      <c r="A91" s="13" t="s">
        <v>90</v>
      </c>
      <c r="B91" s="31" t="s">
        <v>91</v>
      </c>
      <c r="C91" s="24">
        <f>C92</f>
        <v>98276</v>
      </c>
      <c r="D91" s="24">
        <f>D92</f>
        <v>101190</v>
      </c>
      <c r="E91" s="23">
        <f t="shared" si="1"/>
        <v>102.96511864544752</v>
      </c>
    </row>
    <row r="92" spans="1:5" ht="53.25" customHeight="1">
      <c r="A92" s="13" t="s">
        <v>20</v>
      </c>
      <c r="B92" s="31" t="s">
        <v>92</v>
      </c>
      <c r="C92" s="24">
        <v>98276</v>
      </c>
      <c r="D92" s="24">
        <v>101190</v>
      </c>
      <c r="E92" s="23">
        <f t="shared" si="1"/>
        <v>102.96511864544752</v>
      </c>
    </row>
    <row r="93" spans="1:5" ht="22.5" customHeight="1">
      <c r="A93" s="12" t="s">
        <v>93</v>
      </c>
      <c r="B93" s="28" t="s">
        <v>94</v>
      </c>
      <c r="C93" s="20">
        <f>SUM(C94:C106)</f>
        <v>98632</v>
      </c>
      <c r="D93" s="20">
        <f>SUM(D94:D106)</f>
        <v>104170.7</v>
      </c>
      <c r="E93" s="21">
        <f t="shared" si="1"/>
        <v>105.61552031794955</v>
      </c>
    </row>
    <row r="94" spans="1:5" ht="37.5" customHeight="1">
      <c r="A94" s="13" t="s">
        <v>21</v>
      </c>
      <c r="B94" s="31" t="s">
        <v>95</v>
      </c>
      <c r="C94" s="24">
        <v>2285</v>
      </c>
      <c r="D94" s="24">
        <v>2353.8</v>
      </c>
      <c r="E94" s="23">
        <f t="shared" si="1"/>
        <v>103.01094091903721</v>
      </c>
    </row>
    <row r="95" spans="1:5" ht="53.25" customHeight="1">
      <c r="A95" s="13" t="s">
        <v>22</v>
      </c>
      <c r="B95" s="31" t="s">
        <v>96</v>
      </c>
      <c r="C95" s="24">
        <v>1134</v>
      </c>
      <c r="D95" s="24">
        <v>1157.4</v>
      </c>
      <c r="E95" s="23">
        <f t="shared" si="1"/>
        <v>102.06349206349208</v>
      </c>
    </row>
    <row r="96" spans="1:5" ht="54" customHeight="1">
      <c r="A96" s="13" t="s">
        <v>23</v>
      </c>
      <c r="B96" s="31" t="s">
        <v>24</v>
      </c>
      <c r="C96" s="24">
        <v>1216</v>
      </c>
      <c r="D96" s="24">
        <v>1360.3</v>
      </c>
      <c r="E96" s="23">
        <f t="shared" si="1"/>
        <v>111.86677631578948</v>
      </c>
    </row>
    <row r="97" spans="1:5" ht="54.75" customHeight="1">
      <c r="A97" s="17" t="s">
        <v>213</v>
      </c>
      <c r="B97" s="38" t="s">
        <v>214</v>
      </c>
      <c r="C97" s="24"/>
      <c r="D97" s="24">
        <v>25.3</v>
      </c>
      <c r="E97" s="23"/>
    </row>
    <row r="98" spans="1:5" ht="103.5" customHeight="1">
      <c r="A98" s="13" t="s">
        <v>25</v>
      </c>
      <c r="B98" s="31" t="s">
        <v>190</v>
      </c>
      <c r="C98" s="24">
        <v>8232</v>
      </c>
      <c r="D98" s="24">
        <v>9007.1</v>
      </c>
      <c r="E98" s="23">
        <f t="shared" si="1"/>
        <v>109.41569484936832</v>
      </c>
    </row>
    <row r="99" spans="1:5" s="3" customFormat="1" ht="53.25" customHeight="1">
      <c r="A99" s="13" t="s">
        <v>97</v>
      </c>
      <c r="B99" s="31" t="s">
        <v>98</v>
      </c>
      <c r="C99" s="24">
        <v>2172</v>
      </c>
      <c r="D99" s="24">
        <v>2342.8</v>
      </c>
      <c r="E99" s="23">
        <f t="shared" si="1"/>
        <v>107.86372007366484</v>
      </c>
    </row>
    <row r="100" spans="1:5" s="3" customFormat="1" ht="37.5" customHeight="1">
      <c r="A100" s="13" t="s">
        <v>146</v>
      </c>
      <c r="B100" s="31" t="s">
        <v>147</v>
      </c>
      <c r="C100" s="24">
        <v>21618</v>
      </c>
      <c r="D100" s="24">
        <v>25287.4</v>
      </c>
      <c r="E100" s="23">
        <f t="shared" si="1"/>
        <v>116.97381811453418</v>
      </c>
    </row>
    <row r="101" spans="1:5" ht="51" customHeight="1">
      <c r="A101" s="13" t="s">
        <v>26</v>
      </c>
      <c r="B101" s="31" t="s">
        <v>191</v>
      </c>
      <c r="C101" s="24">
        <v>62</v>
      </c>
      <c r="D101" s="24">
        <v>61.6</v>
      </c>
      <c r="E101" s="23">
        <f t="shared" si="1"/>
        <v>99.35483870967742</v>
      </c>
    </row>
    <row r="102" spans="1:5" ht="22.5" customHeight="1">
      <c r="A102" s="18" t="s">
        <v>215</v>
      </c>
      <c r="B102" s="39" t="s">
        <v>216</v>
      </c>
      <c r="C102" s="24"/>
      <c r="D102" s="24">
        <v>114.6</v>
      </c>
      <c r="E102" s="23"/>
    </row>
    <row r="103" spans="1:5" ht="36" customHeight="1">
      <c r="A103" s="13" t="s">
        <v>149</v>
      </c>
      <c r="B103" s="31" t="s">
        <v>148</v>
      </c>
      <c r="C103" s="24">
        <v>1398</v>
      </c>
      <c r="D103" s="24">
        <v>1448</v>
      </c>
      <c r="E103" s="23">
        <f t="shared" si="1"/>
        <v>103.57653791130186</v>
      </c>
    </row>
    <row r="104" spans="1:5" ht="66" customHeight="1">
      <c r="A104" s="13" t="s">
        <v>150</v>
      </c>
      <c r="B104" s="31" t="s">
        <v>152</v>
      </c>
      <c r="C104" s="24">
        <v>15819</v>
      </c>
      <c r="D104" s="24">
        <v>23023</v>
      </c>
      <c r="E104" s="23">
        <f t="shared" si="1"/>
        <v>145.54017320943169</v>
      </c>
    </row>
    <row r="105" spans="1:5" ht="36" customHeight="1">
      <c r="A105" s="13" t="s">
        <v>151</v>
      </c>
      <c r="B105" s="31" t="s">
        <v>153</v>
      </c>
      <c r="C105" s="24">
        <v>5887</v>
      </c>
      <c r="D105" s="24">
        <v>6333.2</v>
      </c>
      <c r="E105" s="23">
        <f t="shared" si="1"/>
        <v>107.57941226431119</v>
      </c>
    </row>
    <row r="106" spans="1:5" ht="36" customHeight="1">
      <c r="A106" s="13" t="s">
        <v>99</v>
      </c>
      <c r="B106" s="31" t="s">
        <v>100</v>
      </c>
      <c r="C106" s="24">
        <v>38809</v>
      </c>
      <c r="D106" s="24">
        <v>31656.2</v>
      </c>
      <c r="E106" s="23">
        <f t="shared" si="1"/>
        <v>81.56922363369321</v>
      </c>
    </row>
    <row r="107" spans="1:5" ht="20.25" customHeight="1">
      <c r="A107" s="12" t="s">
        <v>126</v>
      </c>
      <c r="B107" s="28" t="s">
        <v>127</v>
      </c>
      <c r="C107" s="20">
        <f>SUM(C110:C113)</f>
        <v>22654</v>
      </c>
      <c r="D107" s="20">
        <f>SUM(D108:D113)</f>
        <v>29999.4</v>
      </c>
      <c r="E107" s="21">
        <f t="shared" si="1"/>
        <v>132.42429593007859</v>
      </c>
    </row>
    <row r="108" spans="1:5" ht="20.25" customHeight="1">
      <c r="A108" s="62" t="s">
        <v>217</v>
      </c>
      <c r="B108" s="40" t="s">
        <v>218</v>
      </c>
      <c r="C108" s="24"/>
      <c r="D108" s="24">
        <v>635.5</v>
      </c>
      <c r="E108" s="23"/>
    </row>
    <row r="109" spans="1:5" ht="20.25" customHeight="1">
      <c r="A109" s="13" t="s">
        <v>219</v>
      </c>
      <c r="B109" s="40" t="s">
        <v>220</v>
      </c>
      <c r="C109" s="20"/>
      <c r="D109" s="24">
        <f>5465.3+2.2</f>
        <v>5467.5</v>
      </c>
      <c r="E109" s="23"/>
    </row>
    <row r="110" spans="1:5" ht="33.75" customHeight="1">
      <c r="A110" s="13" t="s">
        <v>128</v>
      </c>
      <c r="B110" s="31" t="s">
        <v>129</v>
      </c>
      <c r="C110" s="24">
        <v>17279</v>
      </c>
      <c r="D110" s="24">
        <v>18039.4</v>
      </c>
      <c r="E110" s="23">
        <f t="shared" si="1"/>
        <v>104.40071763412236</v>
      </c>
    </row>
    <row r="111" spans="1:5" ht="54.75" customHeight="1">
      <c r="A111" s="13" t="s">
        <v>197</v>
      </c>
      <c r="B111" s="31" t="s">
        <v>199</v>
      </c>
      <c r="C111" s="24">
        <v>1189</v>
      </c>
      <c r="D111" s="24">
        <v>1617.7</v>
      </c>
      <c r="E111" s="23">
        <f t="shared" si="1"/>
        <v>136.05550883095037</v>
      </c>
    </row>
    <row r="112" spans="1:5" ht="56.25" customHeight="1">
      <c r="A112" s="13" t="s">
        <v>198</v>
      </c>
      <c r="B112" s="31" t="s">
        <v>200</v>
      </c>
      <c r="C112" s="24">
        <v>4100</v>
      </c>
      <c r="D112" s="24">
        <v>4153.5</v>
      </c>
      <c r="E112" s="23">
        <f t="shared" si="1"/>
        <v>101.3048780487805</v>
      </c>
    </row>
    <row r="113" spans="1:5" ht="69" customHeight="1">
      <c r="A113" s="13" t="s">
        <v>230</v>
      </c>
      <c r="B113" s="31" t="s">
        <v>231</v>
      </c>
      <c r="C113" s="24">
        <v>86</v>
      </c>
      <c r="D113" s="24">
        <v>85.8</v>
      </c>
      <c r="E113" s="23">
        <f t="shared" si="1"/>
        <v>99.76744186046511</v>
      </c>
    </row>
    <row r="114" spans="1:5" ht="21" customHeight="1">
      <c r="A114" s="12" t="s">
        <v>164</v>
      </c>
      <c r="B114" s="60" t="s">
        <v>165</v>
      </c>
      <c r="C114" s="55">
        <f>C115+C153+C151</f>
        <v>4075152.3</v>
      </c>
      <c r="D114" s="55">
        <f>D115+D153+D151</f>
        <v>3956189.6999999993</v>
      </c>
      <c r="E114" s="21">
        <f t="shared" si="1"/>
        <v>97.08078149619094</v>
      </c>
    </row>
    <row r="115" spans="1:5" ht="34.5" customHeight="1">
      <c r="A115" s="12" t="s">
        <v>166</v>
      </c>
      <c r="B115" s="60" t="s">
        <v>167</v>
      </c>
      <c r="C115" s="55">
        <f>C116+C119+C133+C145</f>
        <v>4088956.5</v>
      </c>
      <c r="D115" s="55">
        <f>D116+D119+D133+D145</f>
        <v>3968787.0999999996</v>
      </c>
      <c r="E115" s="21">
        <f t="shared" si="1"/>
        <v>97.0611230518104</v>
      </c>
    </row>
    <row r="116" spans="1:5" ht="20.25" customHeight="1">
      <c r="A116" s="12" t="s">
        <v>232</v>
      </c>
      <c r="B116" s="60" t="s">
        <v>194</v>
      </c>
      <c r="C116" s="55">
        <f>C117</f>
        <v>246082.4</v>
      </c>
      <c r="D116" s="20">
        <f>D117</f>
        <v>246082.4</v>
      </c>
      <c r="E116" s="21">
        <f t="shared" si="1"/>
        <v>100</v>
      </c>
    </row>
    <row r="117" spans="1:5" ht="18.75" customHeight="1">
      <c r="A117" s="13" t="s">
        <v>233</v>
      </c>
      <c r="B117" s="59" t="s">
        <v>168</v>
      </c>
      <c r="C117" s="54">
        <f>C118</f>
        <v>246082.4</v>
      </c>
      <c r="D117" s="24">
        <f>D118</f>
        <v>246082.4</v>
      </c>
      <c r="E117" s="23">
        <f t="shared" si="1"/>
        <v>100</v>
      </c>
    </row>
    <row r="118" spans="1:5" ht="36" customHeight="1">
      <c r="A118" s="13" t="s">
        <v>234</v>
      </c>
      <c r="B118" s="59" t="s">
        <v>169</v>
      </c>
      <c r="C118" s="54">
        <v>246082.4</v>
      </c>
      <c r="D118" s="24">
        <v>246082.4</v>
      </c>
      <c r="E118" s="23">
        <f t="shared" si="1"/>
        <v>100</v>
      </c>
    </row>
    <row r="119" spans="1:5" ht="36" customHeight="1">
      <c r="A119" s="12" t="s">
        <v>235</v>
      </c>
      <c r="B119" s="60" t="s">
        <v>195</v>
      </c>
      <c r="C119" s="55">
        <f>SUM(C120:C124)</f>
        <v>976872.6</v>
      </c>
      <c r="D119" s="55">
        <f>SUM(D120:D124)</f>
        <v>856947.3999999999</v>
      </c>
      <c r="E119" s="21">
        <f t="shared" si="1"/>
        <v>87.72355781091618</v>
      </c>
    </row>
    <row r="120" spans="1:5" ht="45" customHeight="1">
      <c r="A120" s="13" t="s">
        <v>236</v>
      </c>
      <c r="B120" s="59" t="s">
        <v>237</v>
      </c>
      <c r="C120" s="54">
        <v>1386.5</v>
      </c>
      <c r="D120" s="24">
        <v>1386.5</v>
      </c>
      <c r="E120" s="23">
        <f t="shared" si="1"/>
        <v>100</v>
      </c>
    </row>
    <row r="121" spans="1:5" ht="51.75" customHeight="1">
      <c r="A121" s="13" t="s">
        <v>238</v>
      </c>
      <c r="B121" s="59" t="s">
        <v>239</v>
      </c>
      <c r="C121" s="54">
        <v>117007.7</v>
      </c>
      <c r="D121" s="24">
        <v>24514.9</v>
      </c>
      <c r="E121" s="23">
        <f t="shared" si="1"/>
        <v>20.95152712171934</v>
      </c>
    </row>
    <row r="122" spans="1:5" ht="54" customHeight="1">
      <c r="A122" s="13" t="s">
        <v>240</v>
      </c>
      <c r="B122" s="59" t="s">
        <v>193</v>
      </c>
      <c r="C122" s="54">
        <v>11416.899999999998</v>
      </c>
      <c r="D122" s="24">
        <v>473.6</v>
      </c>
      <c r="E122" s="23">
        <f t="shared" si="1"/>
        <v>4.1482363864096214</v>
      </c>
    </row>
    <row r="123" spans="1:5" ht="51" customHeight="1">
      <c r="A123" s="13" t="s">
        <v>241</v>
      </c>
      <c r="B123" s="53" t="s">
        <v>242</v>
      </c>
      <c r="C123" s="54">
        <v>9883.6</v>
      </c>
      <c r="D123" s="24">
        <v>9883.6</v>
      </c>
      <c r="E123" s="23">
        <f t="shared" si="1"/>
        <v>100</v>
      </c>
    </row>
    <row r="124" spans="1:5" ht="24" customHeight="1">
      <c r="A124" s="13" t="s">
        <v>243</v>
      </c>
      <c r="B124" s="59" t="s">
        <v>170</v>
      </c>
      <c r="C124" s="54">
        <f>C125</f>
        <v>837177.9</v>
      </c>
      <c r="D124" s="54">
        <f>D125</f>
        <v>820688.7999999999</v>
      </c>
      <c r="E124" s="23">
        <f t="shared" si="1"/>
        <v>98.03039473450028</v>
      </c>
    </row>
    <row r="125" spans="1:5" ht="18.75" customHeight="1">
      <c r="A125" s="13" t="s">
        <v>244</v>
      </c>
      <c r="B125" s="59" t="s">
        <v>171</v>
      </c>
      <c r="C125" s="54">
        <f>SUM(C126:C132)</f>
        <v>837177.9</v>
      </c>
      <c r="D125" s="54">
        <f>SUM(D126:D132)</f>
        <v>820688.7999999999</v>
      </c>
      <c r="E125" s="23">
        <f t="shared" si="1"/>
        <v>98.03039473450028</v>
      </c>
    </row>
    <row r="126" spans="1:5" ht="78.75" customHeight="1">
      <c r="A126" s="13" t="s">
        <v>245</v>
      </c>
      <c r="B126" s="58" t="s">
        <v>172</v>
      </c>
      <c r="C126" s="54">
        <v>31475.1</v>
      </c>
      <c r="D126" s="24">
        <v>30786</v>
      </c>
      <c r="E126" s="23">
        <f aca="true" t="shared" si="2" ref="E126:E156">D126*100/C126</f>
        <v>97.81065032358913</v>
      </c>
    </row>
    <row r="127" spans="1:5" ht="78.75" customHeight="1">
      <c r="A127" s="13" t="s">
        <v>245</v>
      </c>
      <c r="B127" s="58" t="s">
        <v>246</v>
      </c>
      <c r="C127" s="54">
        <v>312500</v>
      </c>
      <c r="D127" s="24">
        <v>312500</v>
      </c>
      <c r="E127" s="23">
        <f t="shared" si="2"/>
        <v>100</v>
      </c>
    </row>
    <row r="128" spans="1:5" ht="81.75" customHeight="1">
      <c r="A128" s="13" t="s">
        <v>245</v>
      </c>
      <c r="B128" s="58" t="s">
        <v>247</v>
      </c>
      <c r="C128" s="54">
        <v>282375</v>
      </c>
      <c r="D128" s="24">
        <v>280628.2</v>
      </c>
      <c r="E128" s="23">
        <f t="shared" si="2"/>
        <v>99.38138999557326</v>
      </c>
    </row>
    <row r="129" spans="1:5" ht="93">
      <c r="A129" s="13" t="s">
        <v>245</v>
      </c>
      <c r="B129" s="58" t="s">
        <v>248</v>
      </c>
      <c r="C129" s="54">
        <v>61066.3</v>
      </c>
      <c r="D129" s="24">
        <v>47013.1</v>
      </c>
      <c r="E129" s="23">
        <f t="shared" si="2"/>
        <v>76.98697972531494</v>
      </c>
    </row>
    <row r="130" spans="1:5" ht="100.5" customHeight="1">
      <c r="A130" s="13" t="s">
        <v>245</v>
      </c>
      <c r="B130" s="58" t="s">
        <v>249</v>
      </c>
      <c r="C130" s="54">
        <v>10000</v>
      </c>
      <c r="D130" s="24">
        <v>10000</v>
      </c>
      <c r="E130" s="23">
        <f t="shared" si="2"/>
        <v>100</v>
      </c>
    </row>
    <row r="131" spans="1:5" ht="93" customHeight="1">
      <c r="A131" s="13" t="s">
        <v>250</v>
      </c>
      <c r="B131" s="58" t="s">
        <v>251</v>
      </c>
      <c r="C131" s="54">
        <v>264.1</v>
      </c>
      <c r="D131" s="24">
        <v>264.1</v>
      </c>
      <c r="E131" s="23">
        <f t="shared" si="2"/>
        <v>100</v>
      </c>
    </row>
    <row r="132" spans="1:5" ht="100.5" customHeight="1">
      <c r="A132" s="13" t="s">
        <v>252</v>
      </c>
      <c r="B132" s="53" t="s">
        <v>253</v>
      </c>
      <c r="C132" s="54">
        <v>139497.4</v>
      </c>
      <c r="D132" s="24">
        <v>139497.4</v>
      </c>
      <c r="E132" s="23">
        <f t="shared" si="2"/>
        <v>100</v>
      </c>
    </row>
    <row r="133" spans="1:5" ht="31.5" customHeight="1">
      <c r="A133" s="12" t="s">
        <v>254</v>
      </c>
      <c r="B133" s="60" t="s">
        <v>196</v>
      </c>
      <c r="C133" s="55">
        <f>C134+C136+C138</f>
        <v>2722603.8</v>
      </c>
      <c r="D133" s="55">
        <f>D134+D136+D138</f>
        <v>2722603.8</v>
      </c>
      <c r="E133" s="21">
        <f t="shared" si="2"/>
        <v>100</v>
      </c>
    </row>
    <row r="134" spans="1:5" ht="71.25" customHeight="1">
      <c r="A134" s="13" t="s">
        <v>255</v>
      </c>
      <c r="B134" s="59" t="s">
        <v>173</v>
      </c>
      <c r="C134" s="54">
        <f>C135</f>
        <v>20713.9</v>
      </c>
      <c r="D134" s="54">
        <f>D135</f>
        <v>20713.9</v>
      </c>
      <c r="E134" s="23">
        <f t="shared" si="2"/>
        <v>100</v>
      </c>
    </row>
    <row r="135" spans="1:5" ht="69" customHeight="1">
      <c r="A135" s="13" t="s">
        <v>256</v>
      </c>
      <c r="B135" s="59" t="s">
        <v>174</v>
      </c>
      <c r="C135" s="54">
        <v>20713.9</v>
      </c>
      <c r="D135" s="24">
        <v>20713.9</v>
      </c>
      <c r="E135" s="23">
        <f t="shared" si="2"/>
        <v>100</v>
      </c>
    </row>
    <row r="136" spans="1:5" ht="52.5" customHeight="1">
      <c r="A136" s="13" t="s">
        <v>257</v>
      </c>
      <c r="B136" s="59" t="s">
        <v>258</v>
      </c>
      <c r="C136" s="54">
        <f>C137</f>
        <v>77.4</v>
      </c>
      <c r="D136" s="54">
        <f>D137</f>
        <v>77.4</v>
      </c>
      <c r="E136" s="23">
        <f t="shared" si="2"/>
        <v>100</v>
      </c>
    </row>
    <row r="137" spans="1:5" ht="66" customHeight="1">
      <c r="A137" s="13" t="s">
        <v>259</v>
      </c>
      <c r="B137" s="59" t="s">
        <v>260</v>
      </c>
      <c r="C137" s="54">
        <v>77.4</v>
      </c>
      <c r="D137" s="24">
        <v>77.4</v>
      </c>
      <c r="E137" s="23">
        <f t="shared" si="2"/>
        <v>100</v>
      </c>
    </row>
    <row r="138" spans="1:5" ht="24.75" customHeight="1">
      <c r="A138" s="13" t="s">
        <v>261</v>
      </c>
      <c r="B138" s="59" t="s">
        <v>175</v>
      </c>
      <c r="C138" s="54">
        <f>C139</f>
        <v>2701812.5</v>
      </c>
      <c r="D138" s="54">
        <f>D139</f>
        <v>2701812.5</v>
      </c>
      <c r="E138" s="23">
        <f t="shared" si="2"/>
        <v>100</v>
      </c>
    </row>
    <row r="139" spans="1:5" ht="24" customHeight="1">
      <c r="A139" s="13" t="s">
        <v>262</v>
      </c>
      <c r="B139" s="59" t="s">
        <v>176</v>
      </c>
      <c r="C139" s="54">
        <f>SUM(C140:C144)</f>
        <v>2701812.5</v>
      </c>
      <c r="D139" s="54">
        <f>SUM(D140:D144)</f>
        <v>2701812.5</v>
      </c>
      <c r="E139" s="23">
        <f t="shared" si="2"/>
        <v>100</v>
      </c>
    </row>
    <row r="140" spans="1:5" ht="159.75" customHeight="1">
      <c r="A140" s="13" t="s">
        <v>263</v>
      </c>
      <c r="B140" s="57" t="s">
        <v>182</v>
      </c>
      <c r="C140" s="54">
        <v>1910786.2</v>
      </c>
      <c r="D140" s="24">
        <v>1910786.2</v>
      </c>
      <c r="E140" s="23">
        <f t="shared" si="2"/>
        <v>100</v>
      </c>
    </row>
    <row r="141" spans="1:5" ht="69.75" customHeight="1">
      <c r="A141" s="13" t="s">
        <v>264</v>
      </c>
      <c r="B141" s="56" t="s">
        <v>177</v>
      </c>
      <c r="C141" s="54">
        <v>1391.3</v>
      </c>
      <c r="D141" s="24">
        <v>1391.3</v>
      </c>
      <c r="E141" s="23">
        <f t="shared" si="2"/>
        <v>100</v>
      </c>
    </row>
    <row r="142" spans="1:5" ht="57.75" customHeight="1">
      <c r="A142" s="13" t="s">
        <v>264</v>
      </c>
      <c r="B142" s="57" t="s">
        <v>265</v>
      </c>
      <c r="C142" s="54">
        <v>2848</v>
      </c>
      <c r="D142" s="54">
        <v>2848</v>
      </c>
      <c r="E142" s="23">
        <f t="shared" si="2"/>
        <v>100</v>
      </c>
    </row>
    <row r="143" spans="1:5" ht="102.75" customHeight="1">
      <c r="A143" s="13" t="s">
        <v>266</v>
      </c>
      <c r="B143" s="57" t="s">
        <v>183</v>
      </c>
      <c r="C143" s="54">
        <v>5646.3</v>
      </c>
      <c r="D143" s="24">
        <v>5646.3</v>
      </c>
      <c r="E143" s="23">
        <f t="shared" si="2"/>
        <v>100</v>
      </c>
    </row>
    <row r="144" spans="1:5" ht="129.75" customHeight="1">
      <c r="A144" s="13" t="s">
        <v>263</v>
      </c>
      <c r="B144" s="57" t="s">
        <v>184</v>
      </c>
      <c r="C144" s="54">
        <v>781140.7000000001</v>
      </c>
      <c r="D144" s="54">
        <v>781140.7000000001</v>
      </c>
      <c r="E144" s="23">
        <f t="shared" si="2"/>
        <v>99.99999999999999</v>
      </c>
    </row>
    <row r="145" spans="1:5" ht="28.5" customHeight="1">
      <c r="A145" s="12" t="s">
        <v>267</v>
      </c>
      <c r="B145" s="60" t="s">
        <v>178</v>
      </c>
      <c r="C145" s="55">
        <f>C146</f>
        <v>143397.7</v>
      </c>
      <c r="D145" s="55">
        <f>D146</f>
        <v>143153.5</v>
      </c>
      <c r="E145" s="21">
        <f t="shared" si="2"/>
        <v>99.82970438159049</v>
      </c>
    </row>
    <row r="146" spans="1:5" ht="34.5" customHeight="1">
      <c r="A146" s="13" t="s">
        <v>268</v>
      </c>
      <c r="B146" s="59" t="s">
        <v>179</v>
      </c>
      <c r="C146" s="54">
        <f>SUM(C147:C150)</f>
        <v>143397.7</v>
      </c>
      <c r="D146" s="24">
        <f>SUM(D147:D150)</f>
        <v>143153.5</v>
      </c>
      <c r="E146" s="23">
        <f t="shared" si="2"/>
        <v>99.82970438159049</v>
      </c>
    </row>
    <row r="147" spans="1:5" ht="69" customHeight="1">
      <c r="A147" s="13" t="s">
        <v>269</v>
      </c>
      <c r="B147" s="59" t="s">
        <v>270</v>
      </c>
      <c r="C147" s="54">
        <v>13079.9</v>
      </c>
      <c r="D147" s="24">
        <v>13079.9</v>
      </c>
      <c r="E147" s="23">
        <f t="shared" si="2"/>
        <v>100</v>
      </c>
    </row>
    <row r="148" spans="1:5" ht="65.25" customHeight="1">
      <c r="A148" s="13" t="s">
        <v>271</v>
      </c>
      <c r="B148" s="59" t="s">
        <v>272</v>
      </c>
      <c r="C148" s="54">
        <v>7825.9</v>
      </c>
      <c r="D148" s="24">
        <v>7825.9</v>
      </c>
      <c r="E148" s="23">
        <f t="shared" si="2"/>
        <v>100</v>
      </c>
    </row>
    <row r="149" spans="1:5" ht="56.25" customHeight="1">
      <c r="A149" s="13" t="s">
        <v>273</v>
      </c>
      <c r="B149" s="59" t="s">
        <v>274</v>
      </c>
      <c r="C149" s="54">
        <v>6470.2</v>
      </c>
      <c r="D149" s="24">
        <v>6226</v>
      </c>
      <c r="E149" s="23">
        <f t="shared" si="2"/>
        <v>96.22577354641278</v>
      </c>
    </row>
    <row r="150" spans="1:5" ht="48.75" customHeight="1">
      <c r="A150" s="13" t="s">
        <v>273</v>
      </c>
      <c r="B150" s="59" t="s">
        <v>275</v>
      </c>
      <c r="C150" s="54">
        <v>116021.70000000001</v>
      </c>
      <c r="D150" s="24">
        <v>116021.7</v>
      </c>
      <c r="E150" s="23">
        <f t="shared" si="2"/>
        <v>99.99999999999999</v>
      </c>
    </row>
    <row r="151" spans="1:5" ht="48.75" customHeight="1">
      <c r="A151" s="63" t="s">
        <v>221</v>
      </c>
      <c r="B151" s="65" t="s">
        <v>222</v>
      </c>
      <c r="C151" s="54"/>
      <c r="D151" s="54">
        <f>D152</f>
        <v>1206.8</v>
      </c>
      <c r="E151" s="23"/>
    </row>
    <row r="152" spans="1:5" ht="38.25" customHeight="1">
      <c r="A152" s="64" t="s">
        <v>223</v>
      </c>
      <c r="B152" s="66" t="s">
        <v>224</v>
      </c>
      <c r="C152" s="54"/>
      <c r="D152" s="24">
        <v>1206.8</v>
      </c>
      <c r="E152" s="23"/>
    </row>
    <row r="153" spans="1:5" ht="30.75">
      <c r="A153" s="52" t="s">
        <v>276</v>
      </c>
      <c r="B153" s="51" t="s">
        <v>277</v>
      </c>
      <c r="C153" s="55">
        <f>C154</f>
        <v>-13804.2</v>
      </c>
      <c r="D153" s="55">
        <f>D154</f>
        <v>-13804.2</v>
      </c>
      <c r="E153" s="21">
        <f t="shared" si="2"/>
        <v>100</v>
      </c>
    </row>
    <row r="154" spans="1:5" ht="46.5">
      <c r="A154" s="50" t="s">
        <v>278</v>
      </c>
      <c r="B154" s="49" t="s">
        <v>279</v>
      </c>
      <c r="C154" s="48">
        <v>-13804.2</v>
      </c>
      <c r="D154" s="24">
        <v>-13804.2</v>
      </c>
      <c r="E154" s="23">
        <f t="shared" si="2"/>
        <v>100</v>
      </c>
    </row>
    <row r="155" spans="1:5" s="44" customFormat="1" ht="15">
      <c r="A155" s="12"/>
      <c r="B155" s="60" t="s">
        <v>180</v>
      </c>
      <c r="C155" s="55">
        <f>C114+C14</f>
        <v>8052386.3</v>
      </c>
      <c r="D155" s="45">
        <f>D114+D14</f>
        <v>7958716.1</v>
      </c>
      <c r="E155" s="21">
        <f t="shared" si="2"/>
        <v>98.83673986182208</v>
      </c>
    </row>
    <row r="156" spans="1:5" ht="30.75">
      <c r="A156" s="19"/>
      <c r="B156" s="60" t="s">
        <v>181</v>
      </c>
      <c r="C156" s="55">
        <f>C14-C17</f>
        <v>3082331</v>
      </c>
      <c r="D156" s="45">
        <f>D14-D17</f>
        <v>3067472.5</v>
      </c>
      <c r="E156" s="21">
        <f t="shared" si="2"/>
        <v>99.51794599606596</v>
      </c>
    </row>
    <row r="157" spans="1:5" ht="15">
      <c r="A157" s="47"/>
      <c r="B157" s="43"/>
      <c r="C157" s="46"/>
      <c r="D157" s="61"/>
      <c r="E157" s="61"/>
    </row>
    <row r="158" spans="1:5" ht="15">
      <c r="A158" s="47"/>
      <c r="B158" s="43"/>
      <c r="C158" s="46"/>
      <c r="D158" s="61"/>
      <c r="E158" s="61"/>
    </row>
  </sheetData>
  <sheetProtection/>
  <mergeCells count="11">
    <mergeCell ref="A1:E1"/>
    <mergeCell ref="A3:E3"/>
    <mergeCell ref="A4:E4"/>
    <mergeCell ref="A5:E5"/>
    <mergeCell ref="A9:E9"/>
    <mergeCell ref="A10:E10"/>
    <mergeCell ref="C6:E6"/>
    <mergeCell ref="C7:E7"/>
    <mergeCell ref="A11:E11"/>
    <mergeCell ref="A2:E2"/>
    <mergeCell ref="A8:E8"/>
  </mergeCells>
  <printOptions horizontalCentered="1"/>
  <pageMargins left="0.7874015748031497" right="0.5905511811023623" top="0.3937007874015748" bottom="0.3937007874015748" header="0" footer="0.1968503937007874"/>
  <pageSetup firstPageNumber="1" useFirstPageNumber="1" fitToHeight="0" fitToWidth="1" horizontalDpi="600" verticalDpi="600" orientation="portrait" paperSize="9" scale="62" r:id="rId1"/>
  <headerFooter>
    <oddHeader>&amp;R&amp;"Times New Roman,обычный"&amp;P&amp;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2018-02-19T12:03:18Z</cp:lastPrinted>
  <dcterms:created xsi:type="dcterms:W3CDTF">1999-02-24T08:03:27Z</dcterms:created>
  <dcterms:modified xsi:type="dcterms:W3CDTF">2018-05-18T10:42:00Z</dcterms:modified>
  <cp:category/>
  <cp:version/>
  <cp:contentType/>
  <cp:contentStatus/>
</cp:coreProperties>
</file>