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0" yWindow="105" windowWidth="10080" windowHeight="9000" tabRatio="602"/>
  </bookViews>
  <sheets>
    <sheet name="п.1 доходы 2019 -2020" sheetId="22" r:id="rId1"/>
  </sheets>
  <definedNames>
    <definedName name="_xlnm.Print_Titles" localSheetId="0">'п.1 доходы 2019 -2020'!$9:$11</definedName>
  </definedNames>
  <calcPr calcId="124519"/>
</workbook>
</file>

<file path=xl/calcChain.xml><?xml version="1.0" encoding="utf-8"?>
<calcChain xmlns="http://schemas.openxmlformats.org/spreadsheetml/2006/main">
  <c r="D146" i="22"/>
  <c r="C146"/>
  <c r="D141"/>
  <c r="C141"/>
  <c r="D139"/>
  <c r="C139"/>
  <c r="D130"/>
  <c r="C130"/>
  <c r="D129"/>
  <c r="C129"/>
  <c r="D125"/>
  <c r="C125"/>
  <c r="D124"/>
  <c r="C124"/>
  <c r="D112"/>
  <c r="C112"/>
  <c r="D111"/>
  <c r="C111"/>
  <c r="D106"/>
  <c r="C106"/>
  <c r="D104"/>
  <c r="C104"/>
  <c r="D103"/>
  <c r="C103"/>
  <c r="D102"/>
  <c r="C102"/>
  <c r="D101"/>
  <c r="C101"/>
  <c r="D97"/>
  <c r="C97"/>
  <c r="D85"/>
  <c r="C85"/>
  <c r="D83"/>
  <c r="C83"/>
  <c r="C82" s="1"/>
  <c r="D82"/>
  <c r="D78" s="1"/>
  <c r="D12" s="1"/>
  <c r="D80"/>
  <c r="C80"/>
  <c r="D79"/>
  <c r="C79"/>
  <c r="D75"/>
  <c r="C75"/>
  <c r="D70"/>
  <c r="C70"/>
  <c r="D69"/>
  <c r="C69"/>
  <c r="D64"/>
  <c r="C64"/>
  <c r="D63"/>
  <c r="C63"/>
  <c r="D62"/>
  <c r="C62"/>
  <c r="D60"/>
  <c r="C60"/>
  <c r="D59"/>
  <c r="C59"/>
  <c r="D55"/>
  <c r="C55"/>
  <c r="D54"/>
  <c r="C54"/>
  <c r="D51"/>
  <c r="C51"/>
  <c r="D50"/>
  <c r="C50"/>
  <c r="D49"/>
  <c r="C49"/>
  <c r="D48"/>
  <c r="C48"/>
  <c r="D45"/>
  <c r="C45"/>
  <c r="D43"/>
  <c r="C43"/>
  <c r="D42"/>
  <c r="C42"/>
  <c r="D40"/>
  <c r="C40"/>
  <c r="D38"/>
  <c r="C38"/>
  <c r="D37"/>
  <c r="C37"/>
  <c r="D35"/>
  <c r="C35"/>
  <c r="D34"/>
  <c r="C34"/>
  <c r="D27"/>
  <c r="C27"/>
  <c r="D26"/>
  <c r="C26"/>
  <c r="D21"/>
  <c r="C21"/>
  <c r="D20"/>
  <c r="C20"/>
  <c r="D14"/>
  <c r="C14"/>
  <c r="D13"/>
  <c r="C13"/>
  <c r="D148" l="1"/>
  <c r="D149" s="1"/>
  <c r="C78"/>
  <c r="C12" s="1"/>
  <c r="C148" s="1"/>
  <c r="C149" s="1"/>
</calcChain>
</file>

<file path=xl/sharedStrings.xml><?xml version="1.0" encoding="utf-8"?>
<sst xmlns="http://schemas.openxmlformats.org/spreadsheetml/2006/main" count="296" uniqueCount="275">
  <si>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</si>
  <si>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</si>
  <si>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</si>
  <si>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</si>
  <si>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</si>
  <si>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</si>
  <si>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</si>
  <si>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</si>
  <si>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</si>
  <si>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</si>
  <si>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</si>
  <si>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</si>
  <si>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</si>
  <si>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</si>
  <si>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</si>
  <si>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</si>
  <si>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</si>
  <si>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</si>
  <si>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</si>
  <si>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</si>
  <si>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</si>
  <si>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</si>
  <si>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</si>
  <si>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</si>
  <si>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</si>
  <si>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</si>
  <si>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</si>
  <si>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</si>
  <si>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</si>
  <si>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</si>
  <si>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</si>
  <si>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</si>
  <si>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</si>
  <si>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</si>
  <si>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</si>
  <si>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</si>
  <si>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</si>
  <si>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</si>
  <si>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</si>
  <si>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</si>
  <si>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</si>
  <si>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</si>
  <si>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</si>
  <si>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</si>
  <si>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</si>
  <si>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</si>
  <si>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</si>
  <si>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</si>
  <si>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</si>
  <si>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</si>
  <si>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</si>
  <si>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</si>
  <si>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</si>
  <si>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</si>
  <si>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</si>
  <si>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</si>
  <si>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</si>
  <si>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</si>
  <si>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</si>
  <si>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</si>
  <si>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</si>
  <si>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</si>
  <si>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</si>
  <si>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</si>
  <si>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</si>
  <si>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</si>
  <si>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</si>
  <si>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</si>
  <si>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</si>
  <si>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</si>
  <si>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</si>
  <si>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</si>
  <si>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</si>
  <si>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</si>
  <si>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</si>
  <si>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</si>
  <si>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</si>
  <si>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</si>
  <si>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</si>
  <si>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</si>
  <si>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</si>
  <si>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</si>
  <si>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</si>
  <si>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</si>
  <si>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</si>
  <si>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</si>
  <si>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</si>
  <si>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</si>
  <si>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</si>
  <si>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</si>
  <si>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</si>
  <si>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</si>
  <si>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</si>
  <si>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</si>
  <si>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</si>
  <si>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</si>
  <si>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</si>
  <si>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</si>
  <si>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</si>
  <si>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</si>
  <si>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</si>
  <si>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</si>
  <si>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</si>
  <si>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</si>
  <si>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</si>
  <si>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</si>
  <si>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</si>
  <si>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</si>
  <si>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</si>
  <si>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</si>
  <si>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</si>
  <si>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</si>
  <si>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</si>
  <si>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</si>
  <si>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</si>
  <si>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</si>
  <si>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</si>
  <si>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</si>
  <si>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</si>
  <si>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</si>
  <si>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</si>
  <si>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</si>
  <si>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</si>
  <si>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</si>
  <si>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</si>
  <si>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</si>
  <si>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</si>
  <si>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</si>
  <si>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</si>
  <si>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</si>
  <si>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</si>
  <si>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</si>
  <si>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</si>
  <si>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</si>
  <si>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</si>
  <si>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</si>
  <si>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</si>
  <si>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</si>
  <si>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</si>
  <si>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</si>
  <si>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</si>
  <si>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</si>
  <si>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</si>
  <si>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</si>
  <si>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</si>
  <si>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</si>
  <si>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</si>
  <si>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</si>
  <si>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</si>
  <si>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</si>
  <si>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</si>
  <si>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</si>
  <si>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</si>
  <si>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</si>
  <si>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</si>
  <si>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</si>
  <si>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</si>
  <si>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</si>
  <si>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</si>
  <si>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</si>
  <si>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</si>
  <si>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</si>
  <si>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</si>
  <si>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</si>
  <si>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</si>
  <si>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</si>
  <si>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</si>
  <si>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</si>
  <si>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</si>
  <si>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</si>
  <si>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</si>
  <si>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</si>
  <si>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</si>
  <si>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</si>
  <si>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</si>
  <si>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</si>
  <si>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</si>
  <si>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</si>
  <si>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</si>
  <si>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</si>
  <si>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</si>
  <si>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</si>
  <si>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</si>
  <si>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</si>
  <si>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</si>
  <si>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</si>
  <si>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</si>
  <si>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</si>
  <si>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</si>
  <si>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</si>
  <si>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</si>
  <si>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</si>
  <si>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</si>
  <si>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</si>
  <si>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</si>
  <si>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</si>
  <si>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</si>
  <si>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</si>
  <si>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</si>
  <si>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</si>
  <si>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</si>
  <si>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</si>
  <si>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</si>
  <si>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</si>
  <si>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</si>
  <si>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</si>
  <si>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</si>
  <si>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</si>
  <si>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</si>
  <si>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</si>
  <si>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</si>
  <si>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</si>
  <si>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</si>
  <si>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</si>
  <si>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</si>
  <si>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</si>
  <si>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</si>
  <si>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</si>
  <si>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</si>
  <si>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</si>
  <si>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</si>
  <si>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</si>
  <si>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</si>
  <si>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</si>
  <si>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</si>
  <si>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</si>
  <si>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</si>
  <si>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</si>
  <si>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</si>
  <si>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</si>
  <si>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</si>
  <si>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</si>
  <si>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</si>
  <si>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</si>
  <si>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737 2 02 20302 04 0000 151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</si>
  <si>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</si>
  <si>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</si>
  <si>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</si>
  <si>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</si>
  <si>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</si>
  <si>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706 2 02 20051 04 0000 151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</si>
  <si>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</si>
  <si>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</si>
  <si>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</si>
  <si>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</si>
  <si>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</si>
  <si>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</si>
  <si>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</si>
  <si>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</si>
  <si>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</si>
  <si>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</si>
  <si>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</si>
  <si>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</si>
  <si>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</si>
  <si>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</si>
  <si>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</si>
  <si>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Субсидии,выделяемые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</si>
  <si>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</si>
  <si>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</si>
  <si>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2019 год</t>
  </si>
  <si>
    <t xml:space="preserve"> 2020 год</t>
  </si>
  <si>
    <t xml:space="preserve"> </t>
  </si>
  <si>
    <t>Субсидии  из бюджета Астраханской области муниципальным образованиям Астраханской области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</si>
  <si>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</si>
  <si>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</si>
  <si>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</si>
  <si>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Субсидии  из бюджета Астраханской области муниципальным образованиям Астраханской области на поддержку отрасли культуры в рамках государственной программы "Развитие культуры и туризма в Астраханской области"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</si>
  <si>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</si>
  <si>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</si>
  <si>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Субвенция на обеспечение дополнительного образования детей в муниципальных общеобразовательных организациях</t>
  </si>
  <si>
    <t xml:space="preserve"> от          2017 №     .</t>
  </si>
  <si>
    <r>
      <t xml:space="preserve">Доходы от сдачи </t>
    </r>
    <r>
      <rPr>
        <b/>
        <sz val="12"/>
        <rFont val="Times New Roman"/>
        <family val="1"/>
        <charset val="204"/>
      </rPr>
      <t xml:space="preserve">в аренду </t>
    </r>
    <r>
      <rPr>
        <sz val="12"/>
        <rFont val="Times New Roman"/>
        <family val="1"/>
        <charset val="204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</si>
  <si>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  <charset val="204"/>
      </rPr>
      <t>продажи права н</t>
    </r>
    <r>
      <rPr>
        <sz val="12"/>
        <rFont val="Times New Roman"/>
        <family val="1"/>
        <charset val="204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</si>
  <si>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  <charset val="204"/>
      </rPr>
      <t xml:space="preserve">без учета безвозмездных поступлений и НДФЛ по дополнительным нормативам отчислений </t>
    </r>
  </si>
  <si>
    <t xml:space="preserve">на 2019 и 2020 годы 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</si>
</sst>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3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  <family val="2"/>
    </font>
    <font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</xf>
    <xf numFmtId="0" fontId="1" fillId="0" borderId="0"/>
    <xf numFmtId="0" fontId="4" fillId="0" borderId="0"/>
    <xf numFmtId="0" fontId="4" fillId="0" borderId="0"/>
    <xf numFmtId="0" fontId="6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1" fillId="0" borderId="9">
      <alignment horizontal="center" vertical="top" shrinkToFit="1"/>
    </xf>
    <xf numFmtId="0" fontId="11" fillId="0" borderId="9">
      <alignment horizontal="left" vertical="top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6" fontId="3" fillId="0" borderId="0" xfId="43" applyFont="1" applyFill="1"/>
    <xf numFmtId="168" fontId="9" fillId="0" borderId="0" xfId="43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5" xfId="0" quotePrefix="1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left" vertical="center" wrapText="1"/>
    </xf>
    <xf numFmtId="168" fontId="2" fillId="0" borderId="7" xfId="43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left" vertical="center" wrapText="1"/>
    </xf>
    <xf numFmtId="168" fontId="2" fillId="0" borderId="6" xfId="43" applyNumberFormat="1" applyFont="1" applyFill="1" applyBorder="1" applyAlignment="1">
      <alignment horizontal="center"/>
    </xf>
    <xf numFmtId="167" fontId="12" fillId="0" borderId="6" xfId="0" applyNumberFormat="1" applyFont="1" applyFill="1" applyBorder="1" applyAlignment="1">
      <alignment horizontal="left" vertical="center" wrapText="1"/>
    </xf>
    <xf numFmtId="168" fontId="12" fillId="0" borderId="6" xfId="43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justify" vertical="center" wrapText="1"/>
    </xf>
    <xf numFmtId="168" fontId="3" fillId="0" borderId="6" xfId="43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wrapText="1"/>
    </xf>
    <xf numFmtId="167" fontId="3" fillId="0" borderId="6" xfId="0" quotePrefix="1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13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68" fontId="3" fillId="0" borderId="8" xfId="43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168" fontId="3" fillId="0" borderId="5" xfId="43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left" vertical="center" wrapText="1"/>
    </xf>
    <xf numFmtId="168" fontId="2" fillId="0" borderId="4" xfId="43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69" fontId="10" fillId="0" borderId="0" xfId="43" applyNumberFormat="1" applyFont="1" applyFill="1" applyAlignment="1">
      <alignment horizontal="right" vertical="top"/>
    </xf>
    <xf numFmtId="0" fontId="10" fillId="0" borderId="0" xfId="12" applyFont="1" applyFill="1" applyAlignment="1">
      <alignment horizontal="right"/>
    </xf>
  </cellXfs>
  <cellStyles count="51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xl29" xfId="45"/>
    <cellStyle name="xl39" xfId="46"/>
    <cellStyle name="Денежный [0] 2" xfId="9"/>
    <cellStyle name="Обычный" xfId="0" builtinId="0"/>
    <cellStyle name="Обычный 2" xfId="10"/>
    <cellStyle name="Обычный 3" xfId="11"/>
    <cellStyle name="Обычный 3 2" xfId="47"/>
    <cellStyle name="Обычный 3 3" xfId="48"/>
    <cellStyle name="Обычный_Лист3" xfId="12"/>
    <cellStyle name="Обычный_п.1 доходы 2016-2017" xfId="13"/>
    <cellStyle name="Примечание 2" xfId="14"/>
    <cellStyle name="Примечание 2 2" xfId="15"/>
    <cellStyle name="Примечание 2 2 10" xfId="16"/>
    <cellStyle name="Примечание 2 2 11" xfId="17"/>
    <cellStyle name="Примечание 2 2 12" xfId="18"/>
    <cellStyle name="Примечание 2 2 13" xfId="19"/>
    <cellStyle name="Примечание 2 2 2" xfId="20"/>
    <cellStyle name="Примечание 2 2 3" xfId="21"/>
    <cellStyle name="Примечание 2 2 4" xfId="22"/>
    <cellStyle name="Примечание 2 2 5" xfId="23"/>
    <cellStyle name="Примечание 2 2 6" xfId="24"/>
    <cellStyle name="Примечание 2 2 7" xfId="25"/>
    <cellStyle name="Примечание 2 2 8" xfId="26"/>
    <cellStyle name="Примечание 2 2 9" xfId="27"/>
    <cellStyle name="Примечание 3" xfId="28"/>
    <cellStyle name="Примечание 3 10" xfId="29"/>
    <cellStyle name="Примечание 3 11" xfId="30"/>
    <cellStyle name="Примечание 3 12" xfId="31"/>
    <cellStyle name="Примечание 3 13" xfId="32"/>
    <cellStyle name="Примечание 3 2" xfId="33"/>
    <cellStyle name="Примечание 3 3" xfId="34"/>
    <cellStyle name="Примечание 3 4" xfId="35"/>
    <cellStyle name="Примечание 3 5" xfId="36"/>
    <cellStyle name="Примечание 3 6" xfId="37"/>
    <cellStyle name="Примечание 3 7" xfId="38"/>
    <cellStyle name="Примечание 3 8" xfId="39"/>
    <cellStyle name="Примечание 3 9" xfId="40"/>
    <cellStyle name="Процентный 2" xfId="41"/>
    <cellStyle name="Процентный 3" xfId="42"/>
    <cellStyle name="Процентный 3 2" xfId="49"/>
    <cellStyle name="Процентный 3 3" xfId="50"/>
    <cellStyle name="Финансовый" xfId="43" builtinId="3"/>
    <cellStyle name="Финансовый [0]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SheetLayoutView="100" zoomScalePageLayoutView="90" workbookViewId="0">
      <selection activeCell="B12" sqref="B12"/>
    </sheetView>
  </sheetViews>
  <sheetFormatPr defaultRowHeight="15.75"/>
  <cols>
    <col min="1" max="1" width="24.5703125" style="5" customWidth="1"/>
    <col min="2" max="2" width="43.42578125" style="3" customWidth="1"/>
    <col min="3" max="3" width="12" style="9" customWidth="1"/>
    <col min="4" max="7" width="13" style="9" customWidth="1"/>
    <col min="8" max="10" width="12" style="9" customWidth="1"/>
    <col min="11" max="11" width="14" style="12" customWidth="1"/>
    <col min="12" max="12" width="21.42578125" style="8" customWidth="1"/>
    <col min="13" max="16384" width="9.140625" style="8"/>
  </cols>
  <sheetData>
    <row r="1" spans="1:11">
      <c r="A1" s="54" t="s">
        <v>192</v>
      </c>
      <c r="B1" s="54"/>
      <c r="C1" s="54"/>
      <c r="D1" s="54"/>
      <c r="E1" s="8"/>
      <c r="F1" s="8"/>
      <c r="G1" s="8"/>
      <c r="H1" s="8"/>
      <c r="I1" s="8"/>
      <c r="J1" s="8"/>
    </row>
    <row r="2" spans="1:11">
      <c r="A2" s="55" t="s">
        <v>189</v>
      </c>
      <c r="B2" s="55"/>
      <c r="C2" s="55"/>
      <c r="D2" s="55"/>
      <c r="E2" s="8"/>
      <c r="F2" s="8"/>
      <c r="G2" s="8"/>
      <c r="H2" s="8"/>
      <c r="I2" s="8"/>
      <c r="J2" s="8"/>
    </row>
    <row r="3" spans="1:11" ht="15.75" customHeight="1">
      <c r="A3" s="55" t="s">
        <v>190</v>
      </c>
      <c r="B3" s="55"/>
      <c r="C3" s="55"/>
      <c r="D3" s="55"/>
      <c r="E3" s="8"/>
      <c r="F3" s="8"/>
      <c r="G3" s="8"/>
      <c r="H3" s="8"/>
      <c r="I3" s="8"/>
      <c r="J3" s="8"/>
    </row>
    <row r="4" spans="1:11">
      <c r="A4" s="55" t="s">
        <v>191</v>
      </c>
      <c r="B4" s="55"/>
      <c r="C4" s="55"/>
      <c r="D4" s="55"/>
      <c r="E4" s="8"/>
      <c r="F4" s="8"/>
      <c r="G4" s="8"/>
      <c r="H4" s="8"/>
      <c r="I4" s="8"/>
      <c r="J4" s="8"/>
    </row>
    <row r="5" spans="1:11">
      <c r="A5" s="55" t="s">
        <v>270</v>
      </c>
      <c r="B5" s="55"/>
      <c r="C5" s="55"/>
      <c r="D5" s="55"/>
      <c r="E5" s="8"/>
      <c r="F5" s="8"/>
      <c r="G5" s="8"/>
      <c r="H5" s="8"/>
      <c r="I5" s="8"/>
      <c r="J5" s="8"/>
    </row>
    <row r="6" spans="1:11" s="10" customFormat="1" ht="18.75">
      <c r="A6" s="53" t="s">
        <v>32</v>
      </c>
      <c r="B6" s="53"/>
      <c r="C6" s="53"/>
      <c r="D6" s="53"/>
      <c r="K6" s="13"/>
    </row>
    <row r="7" spans="1:11" s="10" customFormat="1" ht="18.75">
      <c r="A7" s="53" t="s">
        <v>31</v>
      </c>
      <c r="B7" s="53"/>
      <c r="C7" s="53"/>
      <c r="D7" s="53"/>
      <c r="K7" s="13"/>
    </row>
    <row r="8" spans="1:11" s="10" customFormat="1" ht="18.75">
      <c r="A8" s="53" t="s">
        <v>274</v>
      </c>
      <c r="B8" s="53"/>
      <c r="C8" s="53"/>
      <c r="D8" s="53"/>
      <c r="K8" s="13"/>
    </row>
    <row r="9" spans="1:11" ht="16.5" thickBot="1">
      <c r="A9" s="6"/>
      <c r="B9" s="1"/>
      <c r="C9" s="11"/>
      <c r="D9" s="11" t="s">
        <v>188</v>
      </c>
      <c r="E9" s="11"/>
      <c r="F9" s="11"/>
      <c r="H9" s="11"/>
      <c r="I9" s="11"/>
      <c r="J9" s="11"/>
    </row>
    <row r="10" spans="1:11" ht="32.25" thickBot="1">
      <c r="A10" s="16" t="s">
        <v>33</v>
      </c>
      <c r="B10" s="17" t="s">
        <v>29</v>
      </c>
      <c r="C10" s="18" t="s">
        <v>259</v>
      </c>
      <c r="D10" s="18" t="s">
        <v>260</v>
      </c>
      <c r="E10" s="8"/>
      <c r="F10" s="8"/>
      <c r="G10" s="8"/>
      <c r="H10" s="8"/>
      <c r="I10" s="8"/>
      <c r="J10" s="8"/>
      <c r="K10" s="8"/>
    </row>
    <row r="11" spans="1:11" s="7" customFormat="1" ht="16.5" thickBot="1">
      <c r="A11" s="19">
        <v>1</v>
      </c>
      <c r="B11" s="20" t="s">
        <v>30</v>
      </c>
      <c r="C11" s="21">
        <v>3</v>
      </c>
      <c r="D11" s="21">
        <v>4</v>
      </c>
    </row>
    <row r="12" spans="1:11" ht="31.5">
      <c r="A12" s="22" t="s">
        <v>34</v>
      </c>
      <c r="B12" s="23" t="s">
        <v>35</v>
      </c>
      <c r="C12" s="24">
        <f>C13+C26+C42+C48+C69+C75+C78+C85+C34+C20+C97</f>
        <v>4147621</v>
      </c>
      <c r="D12" s="24">
        <f>D13+D26+D42+D48+D69+D75+D78+D85+D34+D20+D97</f>
        <v>4156940</v>
      </c>
      <c r="E12" s="8"/>
      <c r="F12" s="8"/>
      <c r="G12" s="8"/>
      <c r="H12" s="8"/>
      <c r="I12" s="8"/>
      <c r="J12" s="8"/>
      <c r="K12" s="8"/>
    </row>
    <row r="13" spans="1:11">
      <c r="A13" s="25" t="s">
        <v>36</v>
      </c>
      <c r="B13" s="26" t="s">
        <v>37</v>
      </c>
      <c r="C13" s="27">
        <f>C14</f>
        <v>2081259</v>
      </c>
      <c r="D13" s="27">
        <f>D14</f>
        <v>2088909</v>
      </c>
      <c r="E13" s="8"/>
      <c r="F13" s="8"/>
      <c r="G13" s="8"/>
      <c r="H13" s="8"/>
      <c r="I13" s="8"/>
      <c r="J13" s="8"/>
      <c r="K13" s="8"/>
    </row>
    <row r="14" spans="1:11">
      <c r="A14" s="25" t="s">
        <v>38</v>
      </c>
      <c r="B14" s="26" t="s">
        <v>163</v>
      </c>
      <c r="C14" s="27">
        <f>C16+C17+C18+C19</f>
        <v>2081259</v>
      </c>
      <c r="D14" s="27">
        <f>D16+D17+D18+D19</f>
        <v>2088909</v>
      </c>
      <c r="E14" s="8"/>
      <c r="F14" s="8"/>
      <c r="G14" s="8"/>
      <c r="H14" s="8"/>
      <c r="I14" s="8"/>
      <c r="J14" s="8"/>
      <c r="K14" s="8"/>
    </row>
    <row r="15" spans="1:11" ht="31.5">
      <c r="A15" s="25"/>
      <c r="B15" s="28" t="s">
        <v>39</v>
      </c>
      <c r="C15" s="29">
        <v>986419</v>
      </c>
      <c r="D15" s="29">
        <v>992205</v>
      </c>
      <c r="E15" s="8"/>
      <c r="F15" s="8"/>
      <c r="G15" s="8"/>
      <c r="H15" s="8"/>
      <c r="I15" s="8"/>
      <c r="J15" s="8"/>
      <c r="K15" s="8"/>
    </row>
    <row r="16" spans="1:11" ht="118.5" customHeight="1">
      <c r="A16" s="30" t="s">
        <v>40</v>
      </c>
      <c r="B16" s="31" t="s">
        <v>114</v>
      </c>
      <c r="C16" s="32">
        <v>2013618</v>
      </c>
      <c r="D16" s="32">
        <v>2021019</v>
      </c>
      <c r="E16" s="14"/>
      <c r="F16" s="8"/>
      <c r="G16" s="8"/>
      <c r="H16" s="8"/>
      <c r="I16" s="8"/>
      <c r="J16" s="8"/>
      <c r="K16" s="8"/>
    </row>
    <row r="17" spans="1:11" ht="173.25">
      <c r="A17" s="30" t="s">
        <v>41</v>
      </c>
      <c r="B17" s="31" t="s">
        <v>0</v>
      </c>
      <c r="C17" s="32">
        <v>22478</v>
      </c>
      <c r="D17" s="32">
        <v>22561</v>
      </c>
      <c r="E17" s="8"/>
      <c r="F17" s="8"/>
      <c r="G17" s="8"/>
      <c r="H17" s="8"/>
      <c r="I17" s="8"/>
      <c r="J17" s="8"/>
      <c r="K17" s="8"/>
    </row>
    <row r="18" spans="1:11" ht="78.75">
      <c r="A18" s="30" t="s">
        <v>42</v>
      </c>
      <c r="B18" s="31" t="s">
        <v>1</v>
      </c>
      <c r="C18" s="32">
        <v>19772</v>
      </c>
      <c r="D18" s="32">
        <v>19844</v>
      </c>
      <c r="E18" s="8"/>
      <c r="F18" s="8"/>
      <c r="G18" s="8"/>
      <c r="H18" s="8"/>
      <c r="I18" s="8"/>
      <c r="J18" s="8"/>
      <c r="K18" s="8"/>
    </row>
    <row r="19" spans="1:11" ht="141.75">
      <c r="A19" s="30" t="s">
        <v>126</v>
      </c>
      <c r="B19" s="31" t="s">
        <v>193</v>
      </c>
      <c r="C19" s="32">
        <v>25391</v>
      </c>
      <c r="D19" s="32">
        <v>25485</v>
      </c>
      <c r="E19" s="8"/>
      <c r="F19" s="8"/>
      <c r="G19" s="8"/>
      <c r="H19" s="8"/>
      <c r="I19" s="8"/>
      <c r="J19" s="8"/>
      <c r="K19" s="8"/>
    </row>
    <row r="20" spans="1:11" ht="63">
      <c r="A20" s="25" t="s">
        <v>115</v>
      </c>
      <c r="B20" s="33" t="s">
        <v>164</v>
      </c>
      <c r="C20" s="27">
        <f>C21</f>
        <v>49329</v>
      </c>
      <c r="D20" s="27">
        <f>D21</f>
        <v>50661</v>
      </c>
      <c r="E20" s="8"/>
      <c r="F20" s="8"/>
      <c r="G20" s="8"/>
      <c r="H20" s="8"/>
      <c r="I20" s="8"/>
      <c r="J20" s="8"/>
      <c r="K20" s="8"/>
    </row>
    <row r="21" spans="1:11" ht="47.25">
      <c r="A21" s="30" t="s">
        <v>116</v>
      </c>
      <c r="B21" s="31" t="s">
        <v>117</v>
      </c>
      <c r="C21" s="32">
        <f>SUM(C22+C24+C23+C25)</f>
        <v>49329</v>
      </c>
      <c r="D21" s="32">
        <f>SUM(D22+D24+D23+D25)</f>
        <v>50661</v>
      </c>
      <c r="E21" s="8"/>
      <c r="F21" s="8"/>
      <c r="G21" s="8"/>
      <c r="H21" s="8"/>
      <c r="I21" s="8"/>
      <c r="J21" s="8"/>
      <c r="K21" s="8"/>
    </row>
    <row r="22" spans="1:11" ht="110.25">
      <c r="A22" s="30" t="s">
        <v>127</v>
      </c>
      <c r="B22" s="31" t="s">
        <v>141</v>
      </c>
      <c r="C22" s="32">
        <v>13072</v>
      </c>
      <c r="D22" s="32">
        <v>13425</v>
      </c>
      <c r="E22" s="8"/>
      <c r="F22" s="8"/>
      <c r="G22" s="8"/>
      <c r="H22" s="8"/>
      <c r="I22" s="8"/>
      <c r="J22" s="8"/>
      <c r="K22" s="8"/>
    </row>
    <row r="23" spans="1:11" ht="141.75">
      <c r="A23" s="30" t="s">
        <v>136</v>
      </c>
      <c r="B23" s="31" t="s">
        <v>137</v>
      </c>
      <c r="C23" s="32">
        <v>345</v>
      </c>
      <c r="D23" s="32">
        <v>355</v>
      </c>
      <c r="E23" s="8"/>
      <c r="F23" s="8"/>
      <c r="G23" s="8"/>
      <c r="H23" s="8"/>
      <c r="I23" s="8"/>
      <c r="J23" s="8"/>
      <c r="K23" s="8"/>
    </row>
    <row r="24" spans="1:11" ht="126">
      <c r="A24" s="30" t="s">
        <v>128</v>
      </c>
      <c r="B24" s="31" t="s">
        <v>140</v>
      </c>
      <c r="C24" s="32">
        <v>35123</v>
      </c>
      <c r="D24" s="32">
        <v>36070</v>
      </c>
      <c r="E24" s="8"/>
      <c r="F24" s="8"/>
      <c r="G24" s="8"/>
      <c r="H24" s="8"/>
      <c r="I24" s="8"/>
      <c r="J24" s="8"/>
      <c r="K24" s="8"/>
    </row>
    <row r="25" spans="1:11" ht="126">
      <c r="A25" s="30" t="s">
        <v>138</v>
      </c>
      <c r="B25" s="31" t="s">
        <v>139</v>
      </c>
      <c r="C25" s="32">
        <v>789</v>
      </c>
      <c r="D25" s="32">
        <v>811</v>
      </c>
      <c r="E25" s="8"/>
      <c r="F25" s="8"/>
      <c r="G25" s="8"/>
      <c r="H25" s="8"/>
      <c r="I25" s="8"/>
      <c r="J25" s="8"/>
      <c r="K25" s="8"/>
    </row>
    <row r="26" spans="1:11">
      <c r="A26" s="25" t="s">
        <v>43</v>
      </c>
      <c r="B26" s="26" t="s">
        <v>165</v>
      </c>
      <c r="C26" s="27">
        <f>SUM(C27+C31+C32+C33)</f>
        <v>845921</v>
      </c>
      <c r="D26" s="27">
        <f>SUM(D27+D31+D32+D33)</f>
        <v>868762</v>
      </c>
      <c r="E26" s="8"/>
      <c r="F26" s="8"/>
      <c r="G26" s="8"/>
      <c r="H26" s="8"/>
      <c r="I26" s="8"/>
      <c r="J26" s="8"/>
      <c r="K26" s="8"/>
    </row>
    <row r="27" spans="1:11" ht="47.25">
      <c r="A27" s="25" t="s">
        <v>119</v>
      </c>
      <c r="B27" s="26" t="s">
        <v>118</v>
      </c>
      <c r="C27" s="27">
        <f>C28+C29+C30</f>
        <v>487002</v>
      </c>
      <c r="D27" s="27">
        <f>D28+D29+D30</f>
        <v>500152</v>
      </c>
      <c r="E27" s="8"/>
      <c r="F27" s="8"/>
      <c r="G27" s="8"/>
      <c r="H27" s="8"/>
      <c r="I27" s="8"/>
      <c r="J27" s="8"/>
      <c r="K27" s="8"/>
    </row>
    <row r="28" spans="1:11" ht="47.25">
      <c r="A28" s="30" t="s">
        <v>123</v>
      </c>
      <c r="B28" s="34" t="s">
        <v>120</v>
      </c>
      <c r="C28" s="32">
        <v>343289</v>
      </c>
      <c r="D28" s="32">
        <v>352558</v>
      </c>
      <c r="E28" s="8"/>
      <c r="F28" s="8"/>
      <c r="G28" s="8"/>
      <c r="H28" s="8"/>
      <c r="I28" s="8"/>
      <c r="J28" s="8"/>
      <c r="K28" s="8"/>
    </row>
    <row r="29" spans="1:11" ht="63">
      <c r="A29" s="30" t="s">
        <v>124</v>
      </c>
      <c r="B29" s="34" t="s">
        <v>121</v>
      </c>
      <c r="C29" s="32">
        <v>108887</v>
      </c>
      <c r="D29" s="32">
        <v>111827</v>
      </c>
      <c r="E29" s="8"/>
      <c r="F29" s="8"/>
      <c r="G29" s="8"/>
      <c r="H29" s="8"/>
      <c r="I29" s="8"/>
      <c r="J29" s="8"/>
      <c r="K29" s="8"/>
    </row>
    <row r="30" spans="1:11" ht="47.25">
      <c r="A30" s="30" t="s">
        <v>125</v>
      </c>
      <c r="B30" s="34" t="s">
        <v>122</v>
      </c>
      <c r="C30" s="32">
        <v>34826</v>
      </c>
      <c r="D30" s="32">
        <v>35767</v>
      </c>
      <c r="E30" s="8"/>
      <c r="F30" s="8"/>
      <c r="G30" s="8"/>
      <c r="H30" s="8"/>
      <c r="I30" s="8"/>
      <c r="J30" s="8"/>
      <c r="K30" s="8"/>
    </row>
    <row r="31" spans="1:11" ht="31.5">
      <c r="A31" s="25" t="s">
        <v>44</v>
      </c>
      <c r="B31" s="26" t="s">
        <v>45</v>
      </c>
      <c r="C31" s="27">
        <v>340113</v>
      </c>
      <c r="D31" s="27">
        <v>349296</v>
      </c>
      <c r="E31" s="8"/>
      <c r="F31" s="8"/>
      <c r="G31" s="8"/>
      <c r="H31" s="8"/>
      <c r="I31" s="8"/>
      <c r="J31" s="8"/>
      <c r="K31" s="8"/>
    </row>
    <row r="32" spans="1:11">
      <c r="A32" s="25" t="s">
        <v>46</v>
      </c>
      <c r="B32" s="26" t="s">
        <v>47</v>
      </c>
      <c r="C32" s="27">
        <v>5135</v>
      </c>
      <c r="D32" s="27">
        <v>5274</v>
      </c>
      <c r="E32" s="8"/>
      <c r="F32" s="8"/>
      <c r="G32" s="8"/>
      <c r="H32" s="8"/>
      <c r="I32" s="8"/>
      <c r="J32" s="8"/>
      <c r="K32" s="8"/>
    </row>
    <row r="33" spans="1:11" ht="47.25">
      <c r="A33" s="25" t="s">
        <v>135</v>
      </c>
      <c r="B33" s="26" t="s">
        <v>142</v>
      </c>
      <c r="C33" s="27">
        <v>13671</v>
      </c>
      <c r="D33" s="27">
        <v>14040</v>
      </c>
      <c r="E33" s="8"/>
      <c r="F33" s="8"/>
      <c r="G33" s="8"/>
      <c r="H33" s="8"/>
      <c r="I33" s="8"/>
      <c r="J33" s="8"/>
      <c r="K33" s="8"/>
    </row>
    <row r="34" spans="1:11">
      <c r="A34" s="25" t="s">
        <v>48</v>
      </c>
      <c r="B34" s="26" t="s">
        <v>166</v>
      </c>
      <c r="C34" s="27">
        <f>C35+C37</f>
        <v>423006</v>
      </c>
      <c r="D34" s="27">
        <f>D35+D37</f>
        <v>434427</v>
      </c>
      <c r="E34" s="8"/>
      <c r="F34" s="8"/>
      <c r="G34" s="8"/>
      <c r="H34" s="8"/>
      <c r="I34" s="8"/>
      <c r="J34" s="8"/>
      <c r="K34" s="8"/>
    </row>
    <row r="35" spans="1:11">
      <c r="A35" s="25" t="s">
        <v>49</v>
      </c>
      <c r="B35" s="26" t="s">
        <v>50</v>
      </c>
      <c r="C35" s="27">
        <f>C36</f>
        <v>124076</v>
      </c>
      <c r="D35" s="27">
        <f>D36</f>
        <v>127426</v>
      </c>
      <c r="E35" s="8"/>
      <c r="F35" s="8"/>
      <c r="G35" s="8"/>
      <c r="H35" s="8"/>
      <c r="I35" s="8"/>
      <c r="J35" s="8"/>
      <c r="K35" s="8"/>
    </row>
    <row r="36" spans="1:11" ht="78.75">
      <c r="A36" s="30" t="s">
        <v>51</v>
      </c>
      <c r="B36" s="31" t="s">
        <v>2</v>
      </c>
      <c r="C36" s="32">
        <v>124076</v>
      </c>
      <c r="D36" s="32">
        <v>127426</v>
      </c>
      <c r="E36" s="8"/>
      <c r="F36" s="8"/>
      <c r="G36" s="8"/>
      <c r="H36" s="8"/>
      <c r="I36" s="8"/>
      <c r="J36" s="8"/>
      <c r="K36" s="8"/>
    </row>
    <row r="37" spans="1:11">
      <c r="A37" s="25" t="s">
        <v>52</v>
      </c>
      <c r="B37" s="26" t="s">
        <v>162</v>
      </c>
      <c r="C37" s="27">
        <f>C38+C40</f>
        <v>298930</v>
      </c>
      <c r="D37" s="27">
        <f>D38+D40</f>
        <v>307001</v>
      </c>
      <c r="E37" s="8"/>
      <c r="F37" s="8"/>
      <c r="G37" s="8"/>
      <c r="H37" s="8"/>
      <c r="I37" s="8"/>
      <c r="J37" s="8"/>
      <c r="K37" s="8"/>
    </row>
    <row r="38" spans="1:11">
      <c r="A38" s="30" t="s">
        <v>145</v>
      </c>
      <c r="B38" s="35" t="s">
        <v>143</v>
      </c>
      <c r="C38" s="32">
        <f>C39</f>
        <v>232476</v>
      </c>
      <c r="D38" s="32">
        <f>D39</f>
        <v>238753</v>
      </c>
      <c r="E38" s="8"/>
      <c r="F38" s="8"/>
      <c r="G38" s="8"/>
      <c r="H38" s="8"/>
      <c r="I38" s="8"/>
      <c r="J38" s="8"/>
      <c r="K38" s="8"/>
    </row>
    <row r="39" spans="1:11" ht="63">
      <c r="A39" s="30" t="s">
        <v>144</v>
      </c>
      <c r="B39" s="35" t="s">
        <v>146</v>
      </c>
      <c r="C39" s="32">
        <v>232476</v>
      </c>
      <c r="D39" s="32">
        <v>238753</v>
      </c>
      <c r="E39" s="8"/>
      <c r="F39" s="8"/>
      <c r="G39" s="8"/>
      <c r="H39" s="8"/>
      <c r="I39" s="8"/>
      <c r="J39" s="8"/>
      <c r="K39" s="8"/>
    </row>
    <row r="40" spans="1:11">
      <c r="A40" s="30" t="s">
        <v>147</v>
      </c>
      <c r="B40" s="35" t="s">
        <v>149</v>
      </c>
      <c r="C40" s="32">
        <f>C41</f>
        <v>66454</v>
      </c>
      <c r="D40" s="32">
        <f>D41</f>
        <v>68248</v>
      </c>
      <c r="E40" s="8"/>
      <c r="F40" s="8"/>
      <c r="G40" s="8"/>
      <c r="H40" s="8"/>
      <c r="I40" s="8"/>
      <c r="J40" s="8"/>
      <c r="K40" s="8"/>
    </row>
    <row r="41" spans="1:11" ht="63">
      <c r="A41" s="36" t="s">
        <v>148</v>
      </c>
      <c r="B41" s="35" t="s">
        <v>150</v>
      </c>
      <c r="C41" s="32">
        <v>66454</v>
      </c>
      <c r="D41" s="32">
        <v>68248</v>
      </c>
      <c r="E41" s="8"/>
      <c r="F41" s="8"/>
      <c r="G41" s="8"/>
      <c r="H41" s="8"/>
      <c r="I41" s="8"/>
      <c r="J41" s="8"/>
      <c r="K41" s="8"/>
    </row>
    <row r="42" spans="1:11" s="4" customFormat="1">
      <c r="A42" s="25" t="s">
        <v>53</v>
      </c>
      <c r="B42" s="33" t="s">
        <v>54</v>
      </c>
      <c r="C42" s="27">
        <f>C43+C45</f>
        <v>95668</v>
      </c>
      <c r="D42" s="27">
        <f>D43+D45</f>
        <v>98221</v>
      </c>
    </row>
    <row r="43" spans="1:11" s="4" customFormat="1" ht="47.25">
      <c r="A43" s="30" t="s">
        <v>55</v>
      </c>
      <c r="B43" s="31" t="s">
        <v>3</v>
      </c>
      <c r="C43" s="32">
        <f>C44</f>
        <v>94551</v>
      </c>
      <c r="D43" s="32">
        <f>D44</f>
        <v>97104</v>
      </c>
    </row>
    <row r="44" spans="1:11" ht="78.75">
      <c r="A44" s="30" t="s">
        <v>56</v>
      </c>
      <c r="B44" s="31" t="s">
        <v>57</v>
      </c>
      <c r="C44" s="32">
        <v>94551</v>
      </c>
      <c r="D44" s="32">
        <v>97104</v>
      </c>
      <c r="E44" s="8"/>
      <c r="F44" s="8"/>
      <c r="G44" s="8"/>
      <c r="H44" s="8"/>
      <c r="I44" s="8"/>
      <c r="J44" s="8"/>
      <c r="K44" s="8"/>
    </row>
    <row r="45" spans="1:11" ht="63">
      <c r="A45" s="30" t="s">
        <v>58</v>
      </c>
      <c r="B45" s="37" t="s">
        <v>59</v>
      </c>
      <c r="C45" s="32">
        <f>C46+C47</f>
        <v>1117</v>
      </c>
      <c r="D45" s="32">
        <f>D46+D47</f>
        <v>1117</v>
      </c>
      <c r="E45" s="8"/>
      <c r="F45" s="8"/>
      <c r="G45" s="8"/>
      <c r="H45" s="8"/>
      <c r="I45" s="8"/>
      <c r="J45" s="8"/>
      <c r="K45" s="8"/>
    </row>
    <row r="46" spans="1:11" ht="47.25">
      <c r="A46" s="30" t="s">
        <v>4</v>
      </c>
      <c r="B46" s="31" t="s">
        <v>60</v>
      </c>
      <c r="C46" s="32">
        <v>1000</v>
      </c>
      <c r="D46" s="32">
        <v>1000</v>
      </c>
      <c r="E46" s="8"/>
      <c r="F46" s="8"/>
      <c r="G46" s="8"/>
      <c r="H46" s="8"/>
      <c r="I46" s="8"/>
      <c r="J46" s="8"/>
      <c r="K46" s="8"/>
    </row>
    <row r="47" spans="1:11" ht="141.75">
      <c r="A47" s="30" t="s">
        <v>160</v>
      </c>
      <c r="B47" s="31" t="s">
        <v>161</v>
      </c>
      <c r="C47" s="32">
        <v>117</v>
      </c>
      <c r="D47" s="32">
        <v>117</v>
      </c>
      <c r="E47" s="8"/>
      <c r="F47" s="8"/>
      <c r="G47" s="8"/>
      <c r="H47" s="8"/>
      <c r="I47" s="8"/>
      <c r="J47" s="8"/>
      <c r="K47" s="8"/>
    </row>
    <row r="48" spans="1:11" s="4" customFormat="1" ht="78.75">
      <c r="A48" s="25" t="s">
        <v>61</v>
      </c>
      <c r="B48" s="33" t="s">
        <v>199</v>
      </c>
      <c r="C48" s="27">
        <f>C49+C59+C62</f>
        <v>364211</v>
      </c>
      <c r="D48" s="27">
        <f>D49+D59+D62</f>
        <v>346390</v>
      </c>
    </row>
    <row r="49" spans="1:11" s="4" customFormat="1" ht="157.5">
      <c r="A49" s="25" t="s">
        <v>62</v>
      </c>
      <c r="B49" s="33" t="s">
        <v>63</v>
      </c>
      <c r="C49" s="27">
        <f>C54+C50</f>
        <v>329266</v>
      </c>
      <c r="D49" s="27">
        <f>D54+D50</f>
        <v>329266</v>
      </c>
    </row>
    <row r="50" spans="1:11" s="4" customFormat="1" ht="110.25">
      <c r="A50" s="25" t="s">
        <v>64</v>
      </c>
      <c r="B50" s="33" t="s">
        <v>5</v>
      </c>
      <c r="C50" s="27">
        <f>C51</f>
        <v>297911</v>
      </c>
      <c r="D50" s="27">
        <f>D51</f>
        <v>297911</v>
      </c>
    </row>
    <row r="51" spans="1:11" ht="126">
      <c r="A51" s="30" t="s">
        <v>6</v>
      </c>
      <c r="B51" s="31" t="s">
        <v>7</v>
      </c>
      <c r="C51" s="32">
        <f>C52+C53</f>
        <v>297911</v>
      </c>
      <c r="D51" s="32">
        <f>D52+D53</f>
        <v>297911</v>
      </c>
      <c r="E51" s="8"/>
      <c r="F51" s="8"/>
      <c r="G51" s="8"/>
      <c r="H51" s="8"/>
      <c r="I51" s="8"/>
      <c r="J51" s="8"/>
      <c r="K51" s="8"/>
    </row>
    <row r="52" spans="1:11" ht="94.5">
      <c r="A52" s="30" t="s">
        <v>8</v>
      </c>
      <c r="B52" s="31" t="s">
        <v>9</v>
      </c>
      <c r="C52" s="32">
        <v>297911</v>
      </c>
      <c r="D52" s="32">
        <v>297911</v>
      </c>
      <c r="E52" s="8"/>
      <c r="F52" s="8"/>
      <c r="G52" s="8"/>
      <c r="H52" s="8"/>
      <c r="I52" s="8"/>
      <c r="J52" s="8"/>
      <c r="K52" s="8"/>
    </row>
    <row r="53" spans="1:11" ht="94.5">
      <c r="A53" s="30" t="s">
        <v>10</v>
      </c>
      <c r="B53" s="31" t="s">
        <v>11</v>
      </c>
      <c r="C53" s="32">
        <v>0</v>
      </c>
      <c r="D53" s="32">
        <v>0</v>
      </c>
      <c r="E53" s="8"/>
      <c r="F53" s="8"/>
      <c r="G53" s="8"/>
      <c r="H53" s="8"/>
      <c r="I53" s="8"/>
      <c r="J53" s="8"/>
      <c r="K53" s="8"/>
    </row>
    <row r="54" spans="1:11" ht="141.75">
      <c r="A54" s="25" t="s">
        <v>65</v>
      </c>
      <c r="B54" s="26" t="s">
        <v>66</v>
      </c>
      <c r="C54" s="27">
        <f>C55</f>
        <v>31355</v>
      </c>
      <c r="D54" s="27">
        <f>D55</f>
        <v>31355</v>
      </c>
      <c r="E54" s="8"/>
      <c r="F54" s="8"/>
      <c r="G54" s="8"/>
      <c r="H54" s="8"/>
      <c r="I54" s="8"/>
      <c r="J54" s="8"/>
      <c r="K54" s="8"/>
    </row>
    <row r="55" spans="1:11" ht="94.5">
      <c r="A55" s="30" t="s">
        <v>12</v>
      </c>
      <c r="B55" s="31" t="s">
        <v>13</v>
      </c>
      <c r="C55" s="32">
        <f>C56+C57+C58</f>
        <v>31355</v>
      </c>
      <c r="D55" s="32">
        <f>D56+D57+D58</f>
        <v>31355</v>
      </c>
      <c r="E55" s="8"/>
      <c r="F55" s="8"/>
      <c r="G55" s="8"/>
      <c r="H55" s="8"/>
      <c r="I55" s="8"/>
      <c r="J55" s="8"/>
      <c r="K55" s="8"/>
    </row>
    <row r="56" spans="1:11" ht="94.5">
      <c r="A56" s="30" t="s">
        <v>67</v>
      </c>
      <c r="B56" s="31" t="s">
        <v>271</v>
      </c>
      <c r="C56" s="32">
        <v>29416</v>
      </c>
      <c r="D56" s="32">
        <v>29416</v>
      </c>
      <c r="E56" s="8"/>
      <c r="F56" s="8"/>
      <c r="G56" s="8"/>
      <c r="H56" s="8"/>
      <c r="I56" s="8"/>
      <c r="J56" s="8"/>
      <c r="K56" s="8"/>
    </row>
    <row r="57" spans="1:11" ht="47.25">
      <c r="A57" s="30" t="s">
        <v>68</v>
      </c>
      <c r="B57" s="31" t="s">
        <v>272</v>
      </c>
      <c r="C57" s="32">
        <v>385</v>
      </c>
      <c r="D57" s="32">
        <v>385</v>
      </c>
      <c r="E57" s="8"/>
      <c r="F57" s="8"/>
      <c r="G57" s="8"/>
      <c r="H57" s="8"/>
      <c r="I57" s="8"/>
      <c r="J57" s="8"/>
      <c r="K57" s="8"/>
    </row>
    <row r="58" spans="1:11" ht="189">
      <c r="A58" s="30" t="s">
        <v>201</v>
      </c>
      <c r="B58" s="31" t="s">
        <v>202</v>
      </c>
      <c r="C58" s="32">
        <v>1554</v>
      </c>
      <c r="D58" s="32">
        <v>1554</v>
      </c>
      <c r="E58" s="8"/>
      <c r="F58" s="8"/>
      <c r="G58" s="8"/>
      <c r="H58" s="8"/>
      <c r="I58" s="8"/>
      <c r="J58" s="8"/>
      <c r="K58" s="8"/>
    </row>
    <row r="59" spans="1:11" ht="47.25">
      <c r="A59" s="25" t="s">
        <v>69</v>
      </c>
      <c r="B59" s="26" t="s">
        <v>70</v>
      </c>
      <c r="C59" s="27">
        <f t="shared" ref="C59:D60" si="0">C60</f>
        <v>877</v>
      </c>
      <c r="D59" s="27">
        <f t="shared" si="0"/>
        <v>877</v>
      </c>
      <c r="E59" s="8"/>
      <c r="F59" s="8"/>
      <c r="G59" s="8"/>
      <c r="H59" s="8"/>
      <c r="I59" s="8"/>
      <c r="J59" s="8"/>
      <c r="K59" s="8"/>
    </row>
    <row r="60" spans="1:11" ht="78.75">
      <c r="A60" s="30" t="s">
        <v>71</v>
      </c>
      <c r="B60" s="34" t="s">
        <v>14</v>
      </c>
      <c r="C60" s="32">
        <f t="shared" si="0"/>
        <v>877</v>
      </c>
      <c r="D60" s="32">
        <f t="shared" si="0"/>
        <v>877</v>
      </c>
      <c r="E60" s="8"/>
      <c r="F60" s="8"/>
      <c r="G60" s="8"/>
      <c r="H60" s="8"/>
      <c r="I60" s="8"/>
      <c r="J60" s="8"/>
      <c r="K60" s="8"/>
    </row>
    <row r="61" spans="1:11" ht="78.75">
      <c r="A61" s="30" t="s">
        <v>72</v>
      </c>
      <c r="B61" s="34" t="s">
        <v>15</v>
      </c>
      <c r="C61" s="32">
        <v>877</v>
      </c>
      <c r="D61" s="32">
        <v>877</v>
      </c>
      <c r="E61" s="8"/>
      <c r="F61" s="8"/>
      <c r="G61" s="8"/>
      <c r="H61" s="8"/>
      <c r="I61" s="8"/>
      <c r="J61" s="8"/>
      <c r="K61" s="8"/>
    </row>
    <row r="62" spans="1:11" ht="141.75">
      <c r="A62" s="25" t="s">
        <v>73</v>
      </c>
      <c r="B62" s="26" t="s">
        <v>16</v>
      </c>
      <c r="C62" s="27">
        <f t="shared" ref="C62:D63" si="1">C63</f>
        <v>34068</v>
      </c>
      <c r="D62" s="27">
        <f t="shared" si="1"/>
        <v>16247</v>
      </c>
      <c r="E62" s="8"/>
      <c r="F62" s="8"/>
      <c r="G62" s="8"/>
      <c r="H62" s="8"/>
      <c r="I62" s="8"/>
      <c r="J62" s="8"/>
      <c r="K62" s="8"/>
    </row>
    <row r="63" spans="1:11" ht="141.75">
      <c r="A63" s="30" t="s">
        <v>74</v>
      </c>
      <c r="B63" s="34" t="s">
        <v>17</v>
      </c>
      <c r="C63" s="32">
        <f t="shared" si="1"/>
        <v>34068</v>
      </c>
      <c r="D63" s="32">
        <f t="shared" si="1"/>
        <v>16247</v>
      </c>
      <c r="E63" s="8"/>
      <c r="F63" s="8"/>
      <c r="G63" s="8"/>
      <c r="H63" s="8"/>
      <c r="I63" s="8"/>
      <c r="J63" s="8"/>
      <c r="K63" s="8"/>
    </row>
    <row r="64" spans="1:11" ht="126">
      <c r="A64" s="30" t="s">
        <v>75</v>
      </c>
      <c r="B64" s="34" t="s">
        <v>76</v>
      </c>
      <c r="C64" s="32">
        <f>SUM(C65:C68)</f>
        <v>34068</v>
      </c>
      <c r="D64" s="32">
        <f>SUM(D65:D68)</f>
        <v>16247</v>
      </c>
      <c r="E64" s="8"/>
      <c r="F64" s="8"/>
      <c r="G64" s="8"/>
      <c r="H64" s="8"/>
      <c r="I64" s="8"/>
      <c r="J64" s="8"/>
      <c r="K64" s="8"/>
    </row>
    <row r="65" spans="1:11" ht="31.5">
      <c r="A65" s="30" t="s">
        <v>77</v>
      </c>
      <c r="B65" s="34" t="s">
        <v>78</v>
      </c>
      <c r="C65" s="32">
        <v>10659</v>
      </c>
      <c r="D65" s="32">
        <v>10659</v>
      </c>
      <c r="E65" s="8"/>
      <c r="F65" s="8"/>
      <c r="G65" s="8"/>
      <c r="H65" s="8"/>
      <c r="I65" s="8"/>
      <c r="J65" s="8"/>
      <c r="K65" s="8"/>
    </row>
    <row r="66" spans="1:11">
      <c r="A66" s="30" t="s">
        <v>79</v>
      </c>
      <c r="B66" s="34" t="s">
        <v>159</v>
      </c>
      <c r="C66" s="32">
        <v>17821</v>
      </c>
      <c r="D66" s="32">
        <v>0</v>
      </c>
      <c r="E66" s="8"/>
      <c r="F66" s="8"/>
      <c r="G66" s="8"/>
      <c r="H66" s="8"/>
      <c r="I66" s="8"/>
      <c r="J66" s="8"/>
      <c r="K66" s="8"/>
    </row>
    <row r="67" spans="1:11" ht="31.5">
      <c r="A67" s="30" t="s">
        <v>80</v>
      </c>
      <c r="B67" s="34" t="s">
        <v>81</v>
      </c>
      <c r="C67" s="32">
        <v>5088</v>
      </c>
      <c r="D67" s="32">
        <v>5088</v>
      </c>
      <c r="E67" s="8"/>
      <c r="F67" s="8"/>
      <c r="G67" s="8"/>
      <c r="H67" s="8"/>
      <c r="I67" s="8"/>
      <c r="J67" s="8"/>
      <c r="K67" s="8"/>
    </row>
    <row r="68" spans="1:11" ht="47.25">
      <c r="A68" s="30" t="s">
        <v>82</v>
      </c>
      <c r="B68" s="34" t="s">
        <v>83</v>
      </c>
      <c r="C68" s="32">
        <v>500</v>
      </c>
      <c r="D68" s="32">
        <v>500</v>
      </c>
      <c r="E68" s="8"/>
      <c r="F68" s="8"/>
      <c r="G68" s="8"/>
      <c r="H68" s="8"/>
      <c r="I68" s="8"/>
      <c r="J68" s="8"/>
      <c r="K68" s="8"/>
    </row>
    <row r="69" spans="1:11" ht="31.5">
      <c r="A69" s="25" t="s">
        <v>84</v>
      </c>
      <c r="B69" s="26" t="s">
        <v>85</v>
      </c>
      <c r="C69" s="27">
        <f>C70</f>
        <v>13624</v>
      </c>
      <c r="D69" s="27">
        <f>D70</f>
        <v>13992</v>
      </c>
      <c r="E69" s="8"/>
      <c r="F69" s="8"/>
      <c r="G69" s="8"/>
      <c r="H69" s="8"/>
      <c r="I69" s="8"/>
      <c r="J69" s="8"/>
      <c r="K69" s="8"/>
    </row>
    <row r="70" spans="1:11" ht="31.5">
      <c r="A70" s="25" t="s">
        <v>86</v>
      </c>
      <c r="B70" s="26" t="s">
        <v>87</v>
      </c>
      <c r="C70" s="27">
        <f>SUM(C71:C74)</f>
        <v>13624</v>
      </c>
      <c r="D70" s="27">
        <f>SUM(D71:D74)</f>
        <v>13992</v>
      </c>
      <c r="E70" s="8"/>
      <c r="F70" s="8"/>
      <c r="G70" s="8"/>
      <c r="H70" s="8"/>
      <c r="I70" s="8"/>
      <c r="J70" s="8"/>
      <c r="K70" s="8"/>
    </row>
    <row r="71" spans="1:11" ht="47.25">
      <c r="A71" s="30" t="s">
        <v>106</v>
      </c>
      <c r="B71" s="34" t="s">
        <v>108</v>
      </c>
      <c r="C71" s="32">
        <v>2015</v>
      </c>
      <c r="D71" s="32">
        <v>2070</v>
      </c>
      <c r="E71" s="8"/>
      <c r="F71" s="8"/>
      <c r="G71" s="8"/>
      <c r="H71" s="8"/>
      <c r="I71" s="8"/>
      <c r="J71" s="8"/>
      <c r="K71" s="8"/>
    </row>
    <row r="72" spans="1:11" ht="47.25">
      <c r="A72" s="30" t="s">
        <v>107</v>
      </c>
      <c r="B72" s="34" t="s">
        <v>109</v>
      </c>
      <c r="C72" s="32">
        <v>0</v>
      </c>
      <c r="D72" s="32">
        <v>0</v>
      </c>
      <c r="E72" s="8"/>
      <c r="F72" s="8"/>
      <c r="G72" s="8"/>
      <c r="H72" s="8"/>
      <c r="I72" s="8"/>
      <c r="J72" s="8"/>
      <c r="K72" s="8"/>
    </row>
    <row r="73" spans="1:11" ht="31.5">
      <c r="A73" s="30" t="s">
        <v>110</v>
      </c>
      <c r="B73" s="34" t="s">
        <v>111</v>
      </c>
      <c r="C73" s="32">
        <v>855</v>
      </c>
      <c r="D73" s="32">
        <v>878</v>
      </c>
      <c r="E73" s="8"/>
      <c r="F73" s="8"/>
      <c r="G73" s="8"/>
      <c r="H73" s="8"/>
      <c r="I73" s="8"/>
      <c r="J73" s="8"/>
      <c r="K73" s="8"/>
    </row>
    <row r="74" spans="1:11" ht="31.5">
      <c r="A74" s="30" t="s">
        <v>112</v>
      </c>
      <c r="B74" s="34" t="s">
        <v>113</v>
      </c>
      <c r="C74" s="32">
        <v>10754</v>
      </c>
      <c r="D74" s="32">
        <v>11044</v>
      </c>
      <c r="E74" s="8"/>
      <c r="F74" s="8"/>
      <c r="G74" s="8"/>
      <c r="H74" s="8"/>
      <c r="I74" s="8"/>
      <c r="J74" s="8"/>
      <c r="K74" s="8"/>
    </row>
    <row r="75" spans="1:11" s="4" customFormat="1" ht="47.25">
      <c r="A75" s="25" t="s">
        <v>88</v>
      </c>
      <c r="B75" s="26" t="s">
        <v>18</v>
      </c>
      <c r="C75" s="27">
        <f>C76+C77</f>
        <v>1199</v>
      </c>
      <c r="D75" s="27">
        <f>D76+D77</f>
        <v>1231</v>
      </c>
    </row>
    <row r="76" spans="1:11">
      <c r="A76" s="30" t="s">
        <v>129</v>
      </c>
      <c r="B76" s="34" t="s">
        <v>130</v>
      </c>
      <c r="C76" s="32">
        <v>734</v>
      </c>
      <c r="D76" s="32">
        <v>754</v>
      </c>
      <c r="E76" s="8"/>
      <c r="F76" s="8"/>
      <c r="G76" s="8"/>
      <c r="H76" s="8"/>
      <c r="I76" s="8"/>
      <c r="J76" s="8"/>
      <c r="K76" s="8"/>
    </row>
    <row r="77" spans="1:11" ht="31.5">
      <c r="A77" s="30" t="s">
        <v>89</v>
      </c>
      <c r="B77" s="34" t="s">
        <v>90</v>
      </c>
      <c r="C77" s="32">
        <v>465</v>
      </c>
      <c r="D77" s="32">
        <v>477</v>
      </c>
      <c r="E77" s="8"/>
      <c r="F77" s="8"/>
      <c r="G77" s="8"/>
      <c r="H77" s="8"/>
      <c r="I77" s="8"/>
      <c r="J77" s="8"/>
      <c r="K77" s="8"/>
    </row>
    <row r="78" spans="1:11" s="4" customFormat="1" ht="47.25">
      <c r="A78" s="25" t="s">
        <v>91</v>
      </c>
      <c r="B78" s="26" t="s">
        <v>92</v>
      </c>
      <c r="C78" s="27">
        <f>C79+C82</f>
        <v>146392</v>
      </c>
      <c r="D78" s="27">
        <f>D79+D82</f>
        <v>124432</v>
      </c>
    </row>
    <row r="79" spans="1:11" s="4" customFormat="1" ht="135" customHeight="1">
      <c r="A79" s="25" t="s">
        <v>93</v>
      </c>
      <c r="B79" s="26" t="s">
        <v>194</v>
      </c>
      <c r="C79" s="27">
        <f t="shared" ref="C79:D80" si="2">C80</f>
        <v>87182</v>
      </c>
      <c r="D79" s="27">
        <f t="shared" si="2"/>
        <v>74104</v>
      </c>
    </row>
    <row r="80" spans="1:11" ht="148.5" customHeight="1">
      <c r="A80" s="30" t="s">
        <v>19</v>
      </c>
      <c r="B80" s="34" t="s">
        <v>195</v>
      </c>
      <c r="C80" s="32">
        <f t="shared" si="2"/>
        <v>87182</v>
      </c>
      <c r="D80" s="32">
        <f t="shared" si="2"/>
        <v>74104</v>
      </c>
      <c r="E80" s="8"/>
      <c r="F80" s="8"/>
      <c r="G80" s="8"/>
      <c r="H80" s="8"/>
      <c r="I80" s="8"/>
      <c r="J80" s="8"/>
      <c r="K80" s="8"/>
    </row>
    <row r="81" spans="1:11" ht="141.75">
      <c r="A81" s="30" t="s">
        <v>20</v>
      </c>
      <c r="B81" s="34" t="s">
        <v>21</v>
      </c>
      <c r="C81" s="32">
        <v>87182</v>
      </c>
      <c r="D81" s="32">
        <v>74104</v>
      </c>
      <c r="E81" s="8"/>
      <c r="F81" s="8"/>
      <c r="G81" s="8"/>
      <c r="H81" s="8"/>
      <c r="I81" s="8"/>
      <c r="J81" s="8"/>
      <c r="K81" s="8"/>
    </row>
    <row r="82" spans="1:11" ht="66.75" customHeight="1">
      <c r="A82" s="25" t="s">
        <v>94</v>
      </c>
      <c r="B82" s="26" t="s">
        <v>196</v>
      </c>
      <c r="C82" s="27">
        <f t="shared" ref="C82:D83" si="3">C83</f>
        <v>59210</v>
      </c>
      <c r="D82" s="27">
        <f t="shared" si="3"/>
        <v>50328</v>
      </c>
      <c r="E82" s="8"/>
      <c r="F82" s="8"/>
      <c r="G82" s="8"/>
      <c r="H82" s="8"/>
      <c r="I82" s="8"/>
      <c r="J82" s="8"/>
      <c r="K82" s="8"/>
    </row>
    <row r="83" spans="1:11" ht="47.25">
      <c r="A83" s="30" t="s">
        <v>95</v>
      </c>
      <c r="B83" s="34" t="s">
        <v>96</v>
      </c>
      <c r="C83" s="32">
        <f t="shared" si="3"/>
        <v>59210</v>
      </c>
      <c r="D83" s="32">
        <f t="shared" si="3"/>
        <v>50328</v>
      </c>
      <c r="E83" s="8"/>
      <c r="F83" s="8"/>
      <c r="G83" s="8"/>
      <c r="H83" s="8"/>
      <c r="I83" s="8"/>
      <c r="J83" s="8"/>
      <c r="K83" s="8"/>
    </row>
    <row r="84" spans="1:11" ht="71.25" customHeight="1">
      <c r="A84" s="30" t="s">
        <v>22</v>
      </c>
      <c r="B84" s="34" t="s">
        <v>97</v>
      </c>
      <c r="C84" s="32">
        <v>59210</v>
      </c>
      <c r="D84" s="32">
        <v>50328</v>
      </c>
      <c r="E84" s="8"/>
      <c r="F84" s="8"/>
      <c r="G84" s="8"/>
      <c r="H84" s="8"/>
      <c r="I84" s="8"/>
      <c r="J84" s="8"/>
      <c r="K84" s="8"/>
    </row>
    <row r="85" spans="1:11" ht="31.5">
      <c r="A85" s="25" t="s">
        <v>98</v>
      </c>
      <c r="B85" s="26" t="s">
        <v>99</v>
      </c>
      <c r="C85" s="27">
        <f>SUM(C86:C96)</f>
        <v>107522</v>
      </c>
      <c r="D85" s="27">
        <f>SUM(D86:D96)</f>
        <v>110425</v>
      </c>
      <c r="E85" s="15"/>
      <c r="F85" s="15"/>
      <c r="G85" s="8"/>
      <c r="H85" s="8"/>
      <c r="I85" s="8"/>
      <c r="J85" s="8"/>
      <c r="K85" s="8"/>
    </row>
    <row r="86" spans="1:11" ht="47.25">
      <c r="A86" s="30" t="s">
        <v>23</v>
      </c>
      <c r="B86" s="34" t="s">
        <v>100</v>
      </c>
      <c r="C86" s="32">
        <v>2796</v>
      </c>
      <c r="D86" s="32">
        <v>2871</v>
      </c>
      <c r="E86" s="2"/>
      <c r="F86" s="2"/>
      <c r="G86" s="8"/>
      <c r="H86" s="8"/>
      <c r="I86" s="8"/>
      <c r="J86" s="8"/>
      <c r="K86" s="8"/>
    </row>
    <row r="87" spans="1:11" ht="94.5">
      <c r="A87" s="30" t="s">
        <v>24</v>
      </c>
      <c r="B87" s="34" t="s">
        <v>101</v>
      </c>
      <c r="C87" s="32">
        <v>1505</v>
      </c>
      <c r="D87" s="32">
        <v>1546</v>
      </c>
      <c r="E87" s="8"/>
      <c r="F87" s="8"/>
      <c r="G87" s="8"/>
      <c r="H87" s="8"/>
      <c r="I87" s="8"/>
      <c r="J87" s="8"/>
      <c r="K87" s="8"/>
    </row>
    <row r="88" spans="1:11" ht="94.5">
      <c r="A88" s="30" t="s">
        <v>25</v>
      </c>
      <c r="B88" s="34" t="s">
        <v>26</v>
      </c>
      <c r="C88" s="32">
        <v>1398</v>
      </c>
      <c r="D88" s="32">
        <v>1435</v>
      </c>
      <c r="E88" s="8"/>
      <c r="F88" s="8"/>
      <c r="G88" s="8"/>
      <c r="H88" s="8"/>
      <c r="I88" s="8"/>
      <c r="J88" s="8"/>
      <c r="K88" s="8"/>
    </row>
    <row r="89" spans="1:11" ht="182.25" customHeight="1">
      <c r="A89" s="30" t="s">
        <v>27</v>
      </c>
      <c r="B89" s="34" t="s">
        <v>197</v>
      </c>
      <c r="C89" s="32">
        <v>10322</v>
      </c>
      <c r="D89" s="32">
        <v>10601</v>
      </c>
      <c r="E89" s="8"/>
      <c r="F89" s="8"/>
      <c r="G89" s="8"/>
      <c r="H89" s="8"/>
      <c r="I89" s="8"/>
      <c r="J89" s="8"/>
      <c r="K89" s="8"/>
    </row>
    <row r="90" spans="1:11" s="4" customFormat="1" ht="94.5">
      <c r="A90" s="30" t="s">
        <v>102</v>
      </c>
      <c r="B90" s="34" t="s">
        <v>103</v>
      </c>
      <c r="C90" s="32">
        <v>2365</v>
      </c>
      <c r="D90" s="32">
        <v>2429</v>
      </c>
    </row>
    <row r="91" spans="1:11" s="4" customFormat="1" ht="47.25">
      <c r="A91" s="30" t="s">
        <v>151</v>
      </c>
      <c r="B91" s="34" t="s">
        <v>152</v>
      </c>
      <c r="C91" s="32">
        <v>27741</v>
      </c>
      <c r="D91" s="32">
        <v>28490</v>
      </c>
    </row>
    <row r="92" spans="1:11" ht="100.5" customHeight="1">
      <c r="A92" s="30" t="s">
        <v>28</v>
      </c>
      <c r="B92" s="34" t="s">
        <v>198</v>
      </c>
      <c r="C92" s="32">
        <v>54</v>
      </c>
      <c r="D92" s="32">
        <v>55</v>
      </c>
      <c r="E92" s="15"/>
      <c r="F92" s="15"/>
      <c r="G92" s="2"/>
      <c r="H92" s="8"/>
      <c r="I92" s="8"/>
      <c r="J92" s="8"/>
      <c r="K92" s="8"/>
    </row>
    <row r="93" spans="1:11" ht="47.25">
      <c r="A93" s="30" t="s">
        <v>154</v>
      </c>
      <c r="B93" s="34" t="s">
        <v>153</v>
      </c>
      <c r="C93" s="32">
        <v>1828</v>
      </c>
      <c r="D93" s="32">
        <v>1877</v>
      </c>
      <c r="E93" s="8"/>
      <c r="F93" s="8"/>
      <c r="G93" s="8"/>
      <c r="H93" s="8"/>
      <c r="I93" s="8"/>
      <c r="J93" s="8"/>
      <c r="K93" s="8"/>
    </row>
    <row r="94" spans="1:11" ht="110.25">
      <c r="A94" s="30" t="s">
        <v>155</v>
      </c>
      <c r="B94" s="34" t="s">
        <v>157</v>
      </c>
      <c r="C94" s="32">
        <v>14623</v>
      </c>
      <c r="D94" s="32">
        <v>15018</v>
      </c>
      <c r="E94" s="8"/>
      <c r="F94" s="8"/>
      <c r="G94" s="8"/>
      <c r="H94" s="8"/>
      <c r="I94" s="8"/>
      <c r="J94" s="8"/>
      <c r="K94" s="8"/>
    </row>
    <row r="95" spans="1:11" ht="55.5" customHeight="1">
      <c r="A95" s="30" t="s">
        <v>156</v>
      </c>
      <c r="B95" s="34" t="s">
        <v>158</v>
      </c>
      <c r="C95" s="32">
        <v>6989</v>
      </c>
      <c r="D95" s="32">
        <v>7178</v>
      </c>
      <c r="E95" s="8"/>
      <c r="F95" s="8"/>
      <c r="G95" s="8"/>
      <c r="H95" s="8"/>
      <c r="I95" s="8"/>
      <c r="J95" s="8"/>
      <c r="K95" s="8"/>
    </row>
    <row r="96" spans="1:11" ht="47.25">
      <c r="A96" s="30" t="s">
        <v>104</v>
      </c>
      <c r="B96" s="34" t="s">
        <v>105</v>
      </c>
      <c r="C96" s="32">
        <v>37901</v>
      </c>
      <c r="D96" s="32">
        <v>38925</v>
      </c>
      <c r="E96" s="8"/>
      <c r="F96" s="8"/>
      <c r="G96" s="8"/>
      <c r="H96" s="8"/>
      <c r="I96" s="8"/>
      <c r="J96" s="8"/>
      <c r="K96" s="8"/>
    </row>
    <row r="97" spans="1:11">
      <c r="A97" s="25" t="s">
        <v>131</v>
      </c>
      <c r="B97" s="26" t="s">
        <v>132</v>
      </c>
      <c r="C97" s="27">
        <f>SUM(C98:C100)</f>
        <v>19490</v>
      </c>
      <c r="D97" s="27">
        <f>SUM(D98:D100)</f>
        <v>19490</v>
      </c>
      <c r="E97" s="8"/>
      <c r="F97" s="8"/>
      <c r="G97" s="8"/>
      <c r="H97" s="8"/>
      <c r="I97" s="8"/>
      <c r="J97" s="8"/>
      <c r="K97" s="8"/>
    </row>
    <row r="98" spans="1:11" ht="47.25">
      <c r="A98" s="30" t="s">
        <v>133</v>
      </c>
      <c r="B98" s="34" t="s">
        <v>134</v>
      </c>
      <c r="C98" s="32">
        <v>14216</v>
      </c>
      <c r="D98" s="32">
        <v>14216</v>
      </c>
      <c r="E98" s="8"/>
      <c r="F98" s="8"/>
      <c r="G98" s="8"/>
      <c r="H98" s="8"/>
      <c r="I98" s="8"/>
      <c r="J98" s="8"/>
      <c r="K98" s="8"/>
    </row>
    <row r="99" spans="1:11" ht="78.75">
      <c r="A99" s="30" t="s">
        <v>203</v>
      </c>
      <c r="B99" s="34" t="s">
        <v>205</v>
      </c>
      <c r="C99" s="32">
        <v>1055</v>
      </c>
      <c r="D99" s="32">
        <v>1055</v>
      </c>
      <c r="E99" s="8"/>
      <c r="F99" s="8"/>
      <c r="G99" s="8"/>
      <c r="H99" s="8"/>
      <c r="I99" s="8"/>
      <c r="J99" s="8"/>
      <c r="K99" s="8"/>
    </row>
    <row r="100" spans="1:11" ht="78.75">
      <c r="A100" s="30" t="s">
        <v>204</v>
      </c>
      <c r="B100" s="34" t="s">
        <v>206</v>
      </c>
      <c r="C100" s="32">
        <v>4219</v>
      </c>
      <c r="D100" s="32">
        <v>4219</v>
      </c>
      <c r="E100" s="8"/>
      <c r="F100" s="8"/>
      <c r="G100" s="8"/>
      <c r="H100" s="8"/>
      <c r="I100" s="8"/>
      <c r="J100" s="8"/>
      <c r="K100" s="8"/>
    </row>
    <row r="101" spans="1:11">
      <c r="A101" s="25" t="s">
        <v>167</v>
      </c>
      <c r="B101" s="38" t="s">
        <v>168</v>
      </c>
      <c r="C101" s="27">
        <f>C102</f>
        <v>2912136.9000000004</v>
      </c>
      <c r="D101" s="27">
        <f>D102</f>
        <v>3055462.6999999997</v>
      </c>
      <c r="E101" s="8"/>
      <c r="F101" s="8"/>
      <c r="G101" s="8"/>
      <c r="H101" s="8"/>
      <c r="I101" s="8"/>
      <c r="J101" s="8"/>
      <c r="K101" s="8"/>
    </row>
    <row r="102" spans="1:11" ht="47.25">
      <c r="A102" s="25" t="s">
        <v>169</v>
      </c>
      <c r="B102" s="38" t="s">
        <v>170</v>
      </c>
      <c r="C102" s="27">
        <f>C103+C106+C124+C139</f>
        <v>2912136.9000000004</v>
      </c>
      <c r="D102" s="27">
        <f>D103+D106+D124+D139</f>
        <v>3055462.6999999997</v>
      </c>
      <c r="E102" s="8"/>
      <c r="F102" s="8"/>
      <c r="G102" s="8"/>
      <c r="H102" s="8"/>
      <c r="I102" s="8"/>
      <c r="J102" s="8"/>
      <c r="K102" s="8"/>
    </row>
    <row r="103" spans="1:11" ht="31.5">
      <c r="A103" s="25" t="s">
        <v>208</v>
      </c>
      <c r="B103" s="38" t="s">
        <v>231</v>
      </c>
      <c r="C103" s="27">
        <f t="shared" ref="C103:D104" si="4">C104</f>
        <v>246436.6</v>
      </c>
      <c r="D103" s="27">
        <f t="shared" si="4"/>
        <v>246436.6</v>
      </c>
      <c r="E103" s="8"/>
      <c r="F103" s="8"/>
      <c r="G103" s="8"/>
      <c r="H103" s="8"/>
      <c r="I103" s="8"/>
      <c r="J103" s="8"/>
      <c r="K103" s="8"/>
    </row>
    <row r="104" spans="1:11" ht="31.5">
      <c r="A104" s="30" t="s">
        <v>210</v>
      </c>
      <c r="B104" s="39" t="s">
        <v>171</v>
      </c>
      <c r="C104" s="32">
        <f t="shared" si="4"/>
        <v>246436.6</v>
      </c>
      <c r="D104" s="32">
        <f t="shared" si="4"/>
        <v>246436.6</v>
      </c>
      <c r="E104" s="8"/>
      <c r="F104" s="8"/>
      <c r="G104" s="8"/>
      <c r="H104" s="8"/>
      <c r="I104" s="8"/>
      <c r="J104" s="8"/>
      <c r="K104" s="8"/>
    </row>
    <row r="105" spans="1:11" ht="35.25" customHeight="1">
      <c r="A105" s="30" t="s">
        <v>209</v>
      </c>
      <c r="B105" s="39" t="s">
        <v>172</v>
      </c>
      <c r="C105" s="32">
        <v>246436.6</v>
      </c>
      <c r="D105" s="32">
        <v>246436.6</v>
      </c>
      <c r="E105" s="8"/>
      <c r="F105" s="8"/>
      <c r="G105" s="8"/>
      <c r="H105" s="8"/>
      <c r="I105" s="8"/>
      <c r="J105" s="8"/>
      <c r="K105" s="8"/>
    </row>
    <row r="106" spans="1:11" ht="47.25">
      <c r="A106" s="25" t="s">
        <v>212</v>
      </c>
      <c r="B106" s="38" t="s">
        <v>211</v>
      </c>
      <c r="C106" s="27">
        <f t="shared" ref="C106:D106" si="5">SUM(C107:C111)</f>
        <v>118716.5</v>
      </c>
      <c r="D106" s="27">
        <f t="shared" si="5"/>
        <v>145633.60000000001</v>
      </c>
      <c r="E106" s="8"/>
      <c r="F106" s="8"/>
      <c r="G106" s="8"/>
      <c r="H106" s="8"/>
      <c r="I106" s="8"/>
      <c r="J106" s="8"/>
      <c r="K106" s="8"/>
    </row>
    <row r="107" spans="1:11" ht="47.25" hidden="1">
      <c r="A107" s="30" t="s">
        <v>240</v>
      </c>
      <c r="B107" s="39" t="s">
        <v>242</v>
      </c>
      <c r="C107" s="27"/>
      <c r="D107" s="27"/>
      <c r="E107" s="8"/>
      <c r="F107" s="8"/>
      <c r="G107" s="8"/>
      <c r="H107" s="8"/>
      <c r="I107" s="8"/>
      <c r="J107" s="8"/>
      <c r="K107" s="8"/>
    </row>
    <row r="108" spans="1:11" ht="63" hidden="1">
      <c r="A108" s="30" t="s">
        <v>232</v>
      </c>
      <c r="B108" s="39" t="s">
        <v>233</v>
      </c>
      <c r="C108" s="32"/>
      <c r="D108" s="32"/>
      <c r="E108" s="8"/>
      <c r="F108" s="8"/>
      <c r="G108" s="8"/>
      <c r="H108" s="8"/>
      <c r="I108" s="8"/>
      <c r="J108" s="8"/>
      <c r="K108" s="8"/>
    </row>
    <row r="109" spans="1:11" ht="126" hidden="1">
      <c r="A109" s="30" t="s">
        <v>244</v>
      </c>
      <c r="B109" s="39" t="s">
        <v>243</v>
      </c>
      <c r="C109" s="32"/>
      <c r="D109" s="32"/>
      <c r="E109" s="8"/>
      <c r="F109" s="8"/>
      <c r="G109" s="8"/>
      <c r="H109" s="8"/>
      <c r="I109" s="8"/>
      <c r="J109" s="8"/>
      <c r="K109" s="8"/>
    </row>
    <row r="110" spans="1:11" ht="51" hidden="1" customHeight="1">
      <c r="A110" s="30" t="s">
        <v>234</v>
      </c>
      <c r="B110" s="39" t="s">
        <v>200</v>
      </c>
      <c r="C110" s="32" t="s">
        <v>261</v>
      </c>
      <c r="D110" s="32" t="s">
        <v>261</v>
      </c>
      <c r="E110" s="8"/>
      <c r="F110" s="8"/>
      <c r="G110" s="8"/>
      <c r="H110" s="8"/>
      <c r="I110" s="8"/>
      <c r="J110" s="8"/>
      <c r="K110" s="8"/>
    </row>
    <row r="111" spans="1:11">
      <c r="A111" s="30" t="s">
        <v>213</v>
      </c>
      <c r="B111" s="39" t="s">
        <v>173</v>
      </c>
      <c r="C111" s="32">
        <f>C112</f>
        <v>118716.5</v>
      </c>
      <c r="D111" s="32">
        <f>D112</f>
        <v>145633.60000000001</v>
      </c>
      <c r="E111" s="8"/>
      <c r="F111" s="8"/>
      <c r="G111" s="8"/>
      <c r="H111" s="8"/>
      <c r="I111" s="8"/>
      <c r="J111" s="8"/>
      <c r="K111" s="8"/>
    </row>
    <row r="112" spans="1:11" ht="31.5">
      <c r="A112" s="30" t="s">
        <v>214</v>
      </c>
      <c r="B112" s="39" t="s">
        <v>174</v>
      </c>
      <c r="C112" s="32">
        <f>SUM(C113:C123)</f>
        <v>118716.5</v>
      </c>
      <c r="D112" s="32">
        <f>SUM(D113:D123)</f>
        <v>145633.60000000001</v>
      </c>
      <c r="E112" s="8"/>
      <c r="F112" s="8"/>
      <c r="G112" s="8"/>
      <c r="H112" s="8"/>
      <c r="I112" s="8"/>
      <c r="J112" s="8"/>
      <c r="K112" s="8"/>
    </row>
    <row r="113" spans="1:11" ht="126">
      <c r="A113" s="30" t="s">
        <v>215</v>
      </c>
      <c r="B113" s="40" t="s">
        <v>175</v>
      </c>
      <c r="C113" s="32">
        <v>118523.4</v>
      </c>
      <c r="D113" s="32">
        <v>145440.5</v>
      </c>
      <c r="E113" s="8"/>
      <c r="F113" s="8"/>
      <c r="G113" s="8"/>
      <c r="H113" s="8"/>
      <c r="I113" s="8"/>
      <c r="J113" s="8"/>
      <c r="K113" s="8"/>
    </row>
    <row r="114" spans="1:11" ht="126" hidden="1">
      <c r="A114" s="30" t="s">
        <v>215</v>
      </c>
      <c r="B114" s="40" t="s">
        <v>247</v>
      </c>
      <c r="C114" s="32">
        <v>0</v>
      </c>
      <c r="D114" s="32">
        <v>0</v>
      </c>
      <c r="E114" s="8"/>
      <c r="F114" s="8"/>
      <c r="G114" s="8"/>
      <c r="H114" s="8"/>
      <c r="I114" s="8"/>
      <c r="J114" s="8"/>
      <c r="K114" s="8"/>
    </row>
    <row r="115" spans="1:11" ht="157.5" hidden="1">
      <c r="A115" s="30" t="s">
        <v>215</v>
      </c>
      <c r="B115" s="40" t="s">
        <v>262</v>
      </c>
      <c r="C115" s="32">
        <v>0</v>
      </c>
      <c r="D115" s="32">
        <v>0</v>
      </c>
      <c r="E115" s="8"/>
      <c r="F115" s="8"/>
      <c r="G115" s="8"/>
      <c r="H115" s="8"/>
      <c r="I115" s="8"/>
      <c r="J115" s="8"/>
      <c r="K115" s="8"/>
    </row>
    <row r="116" spans="1:11" ht="141.75" hidden="1">
      <c r="A116" s="30" t="s">
        <v>254</v>
      </c>
      <c r="B116" s="40" t="s">
        <v>263</v>
      </c>
      <c r="C116" s="32">
        <v>0</v>
      </c>
      <c r="D116" s="32">
        <v>0</v>
      </c>
      <c r="E116" s="8"/>
      <c r="F116" s="8"/>
      <c r="G116" s="8"/>
      <c r="H116" s="8"/>
      <c r="I116" s="8"/>
      <c r="J116" s="8"/>
      <c r="K116" s="8"/>
    </row>
    <row r="117" spans="1:11" ht="157.5" hidden="1">
      <c r="A117" s="30" t="s">
        <v>215</v>
      </c>
      <c r="B117" s="40" t="s">
        <v>245</v>
      </c>
      <c r="C117" s="32"/>
      <c r="D117" s="32"/>
      <c r="E117" s="8"/>
      <c r="F117" s="8"/>
      <c r="G117" s="8"/>
      <c r="H117" s="8"/>
      <c r="I117" s="8"/>
      <c r="J117" s="8"/>
      <c r="K117" s="8"/>
    </row>
    <row r="118" spans="1:11" ht="189" hidden="1">
      <c r="A118" s="30" t="s">
        <v>215</v>
      </c>
      <c r="B118" s="40" t="s">
        <v>246</v>
      </c>
      <c r="C118" s="32" t="s">
        <v>261</v>
      </c>
      <c r="D118" s="32" t="s">
        <v>261</v>
      </c>
      <c r="E118" s="8"/>
      <c r="F118" s="8"/>
      <c r="G118" s="8"/>
      <c r="H118" s="8"/>
      <c r="I118" s="8"/>
      <c r="J118" s="8"/>
      <c r="K118" s="8"/>
    </row>
    <row r="119" spans="1:11" ht="141.75" hidden="1">
      <c r="A119" s="30" t="s">
        <v>237</v>
      </c>
      <c r="B119" s="40" t="s">
        <v>241</v>
      </c>
      <c r="C119" s="32"/>
      <c r="D119" s="32"/>
      <c r="E119" s="8"/>
      <c r="F119" s="8"/>
      <c r="G119" s="8"/>
      <c r="H119" s="8"/>
      <c r="I119" s="8"/>
      <c r="J119" s="8"/>
      <c r="K119" s="8"/>
    </row>
    <row r="120" spans="1:11" ht="157.5" hidden="1">
      <c r="A120" s="30" t="s">
        <v>254</v>
      </c>
      <c r="B120" s="40" t="s">
        <v>252</v>
      </c>
      <c r="C120" s="32"/>
      <c r="D120" s="32"/>
      <c r="E120" s="8"/>
      <c r="F120" s="8"/>
      <c r="G120" s="8"/>
      <c r="H120" s="8"/>
      <c r="I120" s="8"/>
      <c r="J120" s="8"/>
      <c r="K120" s="8"/>
    </row>
    <row r="121" spans="1:11" ht="141.75" hidden="1">
      <c r="A121" s="30" t="s">
        <v>215</v>
      </c>
      <c r="B121" s="40" t="s">
        <v>264</v>
      </c>
      <c r="C121" s="32"/>
      <c r="D121" s="32"/>
      <c r="E121" s="8"/>
      <c r="F121" s="8"/>
      <c r="G121" s="8"/>
      <c r="H121" s="8"/>
      <c r="I121" s="8"/>
      <c r="J121" s="8"/>
      <c r="K121" s="8"/>
    </row>
    <row r="122" spans="1:11" ht="110.25">
      <c r="A122" s="30" t="s">
        <v>265</v>
      </c>
      <c r="B122" s="40" t="s">
        <v>266</v>
      </c>
      <c r="C122" s="32">
        <v>193.1</v>
      </c>
      <c r="D122" s="32">
        <v>193.1</v>
      </c>
      <c r="E122" s="8"/>
      <c r="F122" s="8"/>
      <c r="G122" s="8"/>
      <c r="H122" s="8"/>
      <c r="I122" s="8"/>
      <c r="J122" s="8"/>
      <c r="K122" s="8"/>
    </row>
    <row r="123" spans="1:11" ht="189" hidden="1">
      <c r="A123" s="30" t="s">
        <v>255</v>
      </c>
      <c r="B123" s="40" t="s">
        <v>256</v>
      </c>
      <c r="C123" s="32"/>
      <c r="D123" s="32"/>
      <c r="E123" s="8"/>
      <c r="F123" s="8"/>
      <c r="G123" s="8"/>
      <c r="H123" s="8"/>
      <c r="I123" s="8"/>
      <c r="J123" s="8"/>
      <c r="K123" s="8"/>
    </row>
    <row r="124" spans="1:11" ht="31.5">
      <c r="A124" s="25" t="s">
        <v>216</v>
      </c>
      <c r="B124" s="38" t="s">
        <v>217</v>
      </c>
      <c r="C124" s="27">
        <f>C125+C127+C129</f>
        <v>2546983.8000000003</v>
      </c>
      <c r="D124" s="27">
        <f>D125+D127+D129</f>
        <v>2663392.4999999995</v>
      </c>
      <c r="E124" s="8"/>
      <c r="F124" s="8"/>
      <c r="G124" s="8"/>
      <c r="H124" s="8"/>
      <c r="I124" s="8"/>
      <c r="J124" s="8"/>
      <c r="K124" s="8"/>
    </row>
    <row r="125" spans="1:11" ht="94.5" hidden="1">
      <c r="A125" s="30" t="s">
        <v>218</v>
      </c>
      <c r="B125" s="39" t="s">
        <v>219</v>
      </c>
      <c r="C125" s="32">
        <f>C126</f>
        <v>0</v>
      </c>
      <c r="D125" s="32">
        <f>D126</f>
        <v>0</v>
      </c>
      <c r="E125" s="8"/>
      <c r="F125" s="8"/>
      <c r="G125" s="8"/>
      <c r="H125" s="8"/>
      <c r="I125" s="8"/>
      <c r="J125" s="8"/>
      <c r="K125" s="8"/>
    </row>
    <row r="126" spans="1:11" ht="94.5" hidden="1">
      <c r="A126" s="30" t="s">
        <v>220</v>
      </c>
      <c r="B126" s="39" t="s">
        <v>221</v>
      </c>
      <c r="C126" s="32"/>
      <c r="D126" s="32"/>
      <c r="E126" s="8"/>
      <c r="F126" s="8"/>
      <c r="G126" s="8"/>
      <c r="H126" s="8"/>
      <c r="I126" s="8"/>
      <c r="J126" s="8"/>
      <c r="K126" s="8"/>
    </row>
    <row r="127" spans="1:11" ht="110.25">
      <c r="A127" s="30" t="s">
        <v>222</v>
      </c>
      <c r="B127" s="39" t="s">
        <v>176</v>
      </c>
      <c r="C127" s="32">
        <v>17649.7</v>
      </c>
      <c r="D127" s="32">
        <v>18910.400000000001</v>
      </c>
      <c r="E127" s="8"/>
      <c r="F127" s="8"/>
      <c r="G127" s="8"/>
      <c r="H127" s="8"/>
      <c r="I127" s="8"/>
      <c r="J127" s="8"/>
      <c r="K127" s="8"/>
    </row>
    <row r="128" spans="1:11" ht="126" hidden="1">
      <c r="A128" s="30" t="s">
        <v>223</v>
      </c>
      <c r="B128" s="39" t="s">
        <v>177</v>
      </c>
      <c r="C128" s="32" t="s">
        <v>261</v>
      </c>
      <c r="D128" s="32" t="s">
        <v>261</v>
      </c>
      <c r="E128" s="8"/>
      <c r="F128" s="8"/>
      <c r="G128" s="8"/>
      <c r="H128" s="8"/>
      <c r="I128" s="8"/>
      <c r="J128" s="8"/>
      <c r="K128" s="8"/>
    </row>
    <row r="129" spans="1:11">
      <c r="A129" s="30" t="s">
        <v>224</v>
      </c>
      <c r="B129" s="39" t="s">
        <v>178</v>
      </c>
      <c r="C129" s="32">
        <f>C130</f>
        <v>2529334.1</v>
      </c>
      <c r="D129" s="32">
        <f>D130</f>
        <v>2644482.0999999996</v>
      </c>
      <c r="E129" s="8"/>
      <c r="F129" s="8"/>
      <c r="G129" s="8"/>
      <c r="H129" s="8"/>
      <c r="I129" s="8"/>
      <c r="J129" s="8"/>
      <c r="K129" s="8"/>
    </row>
    <row r="130" spans="1:11" ht="31.5">
      <c r="A130" s="30" t="s">
        <v>225</v>
      </c>
      <c r="B130" s="39" t="s">
        <v>179</v>
      </c>
      <c r="C130" s="32">
        <f>SUM(C131:C138)</f>
        <v>2529334.1</v>
      </c>
      <c r="D130" s="32">
        <f>SUM(D131:D138)</f>
        <v>2644482.0999999996</v>
      </c>
      <c r="E130" s="8"/>
      <c r="F130" s="8"/>
      <c r="G130" s="8"/>
      <c r="H130" s="8"/>
      <c r="I130" s="8"/>
      <c r="J130" s="8"/>
      <c r="K130" s="8"/>
    </row>
    <row r="131" spans="1:11" ht="267.75" hidden="1">
      <c r="A131" s="30"/>
      <c r="B131" s="41" t="s">
        <v>185</v>
      </c>
      <c r="C131" s="32" t="s">
        <v>261</v>
      </c>
      <c r="D131" s="32" t="s">
        <v>261</v>
      </c>
      <c r="E131" s="8"/>
      <c r="F131" s="8"/>
      <c r="G131" s="8"/>
      <c r="H131" s="8"/>
      <c r="I131" s="8"/>
      <c r="J131" s="8"/>
      <c r="K131" s="8"/>
    </row>
    <row r="132" spans="1:11" ht="94.5">
      <c r="A132" s="30" t="s">
        <v>226</v>
      </c>
      <c r="B132" s="41" t="s">
        <v>267</v>
      </c>
      <c r="C132" s="32">
        <v>171007.6</v>
      </c>
      <c r="D132" s="32">
        <v>179386.7</v>
      </c>
      <c r="E132" s="8"/>
      <c r="F132" s="8"/>
      <c r="G132" s="8"/>
      <c r="H132" s="8"/>
      <c r="I132" s="8"/>
      <c r="J132" s="8"/>
      <c r="K132" s="8"/>
    </row>
    <row r="133" spans="1:11" ht="110.25">
      <c r="A133" s="30" t="s">
        <v>226</v>
      </c>
      <c r="B133" s="41" t="s">
        <v>268</v>
      </c>
      <c r="C133" s="32">
        <v>1576095.9</v>
      </c>
      <c r="D133" s="32">
        <v>1653322.7</v>
      </c>
      <c r="E133" s="8"/>
      <c r="F133" s="8"/>
      <c r="G133" s="8"/>
      <c r="H133" s="8"/>
      <c r="I133" s="8"/>
      <c r="J133" s="8"/>
      <c r="K133" s="8"/>
    </row>
    <row r="134" spans="1:11" ht="63">
      <c r="A134" s="30" t="s">
        <v>226</v>
      </c>
      <c r="B134" s="41" t="s">
        <v>269</v>
      </c>
      <c r="C134" s="32">
        <v>50416.3</v>
      </c>
      <c r="D134" s="32">
        <v>52886.6</v>
      </c>
      <c r="E134" s="8"/>
      <c r="F134" s="8"/>
      <c r="G134" s="8"/>
      <c r="H134" s="8"/>
      <c r="I134" s="8"/>
      <c r="J134" s="8"/>
      <c r="K134" s="8"/>
    </row>
    <row r="135" spans="1:11" ht="110.25">
      <c r="A135" s="30" t="s">
        <v>227</v>
      </c>
      <c r="B135" s="42" t="s">
        <v>180</v>
      </c>
      <c r="C135" s="32">
        <v>1453.7</v>
      </c>
      <c r="D135" s="32">
        <v>1453.7</v>
      </c>
      <c r="E135" s="8"/>
      <c r="F135" s="8"/>
      <c r="G135" s="8"/>
      <c r="H135" s="8"/>
      <c r="I135" s="8"/>
      <c r="J135" s="8"/>
      <c r="K135" s="8"/>
    </row>
    <row r="136" spans="1:11" ht="78.75">
      <c r="A136" s="30" t="s">
        <v>227</v>
      </c>
      <c r="B136" s="41" t="s">
        <v>207</v>
      </c>
      <c r="C136" s="32">
        <v>1993.6</v>
      </c>
      <c r="D136" s="32">
        <v>2136</v>
      </c>
      <c r="E136" s="8"/>
      <c r="F136" s="8"/>
      <c r="G136" s="8"/>
      <c r="H136" s="8"/>
      <c r="I136" s="8"/>
      <c r="J136" s="8"/>
      <c r="K136" s="8"/>
    </row>
    <row r="137" spans="1:11" ht="173.25">
      <c r="A137" s="30" t="s">
        <v>228</v>
      </c>
      <c r="B137" s="41" t="s">
        <v>186</v>
      </c>
      <c r="C137" s="32">
        <v>3647.7</v>
      </c>
      <c r="D137" s="32">
        <v>3894.4</v>
      </c>
      <c r="E137" s="8"/>
      <c r="F137" s="8"/>
      <c r="G137" s="8"/>
      <c r="H137" s="8"/>
      <c r="I137" s="8"/>
      <c r="J137" s="8"/>
      <c r="K137" s="8"/>
    </row>
    <row r="138" spans="1:11" ht="205.5" thickBot="1">
      <c r="A138" s="30" t="s">
        <v>226</v>
      </c>
      <c r="B138" s="41" t="s">
        <v>187</v>
      </c>
      <c r="C138" s="32">
        <v>724719.3</v>
      </c>
      <c r="D138" s="32">
        <v>751402</v>
      </c>
      <c r="E138" s="8"/>
      <c r="F138" s="8"/>
      <c r="G138" s="8"/>
      <c r="H138" s="8"/>
      <c r="I138" s="8"/>
      <c r="J138" s="8"/>
      <c r="K138" s="8"/>
    </row>
    <row r="139" spans="1:11" ht="16.5" hidden="1" thickBot="1">
      <c r="A139" s="25" t="s">
        <v>229</v>
      </c>
      <c r="B139" s="38" t="s">
        <v>181</v>
      </c>
      <c r="C139" s="27">
        <f>C140+C141</f>
        <v>0</v>
      </c>
      <c r="D139" s="27">
        <f>D140+D141</f>
        <v>0</v>
      </c>
      <c r="E139" s="8"/>
      <c r="F139" s="8"/>
      <c r="G139" s="8"/>
      <c r="H139" s="8"/>
      <c r="I139" s="8"/>
      <c r="J139" s="8"/>
      <c r="K139" s="8"/>
    </row>
    <row r="140" spans="1:11" ht="79.5" hidden="1" thickBot="1">
      <c r="A140" s="30" t="s">
        <v>230</v>
      </c>
      <c r="B140" s="39" t="s">
        <v>182</v>
      </c>
      <c r="C140" s="32"/>
      <c r="D140" s="32"/>
      <c r="E140" s="8"/>
      <c r="F140" s="8"/>
      <c r="G140" s="8"/>
      <c r="H140" s="8"/>
      <c r="I140" s="8"/>
      <c r="J140" s="8"/>
      <c r="K140" s="8"/>
    </row>
    <row r="141" spans="1:11" ht="48" hidden="1" thickBot="1">
      <c r="A141" s="30" t="s">
        <v>235</v>
      </c>
      <c r="B141" s="39" t="s">
        <v>183</v>
      </c>
      <c r="C141" s="32">
        <f>SUM(C142:C145)</f>
        <v>0</v>
      </c>
      <c r="D141" s="32">
        <f>SUM(D142:D145)</f>
        <v>0</v>
      </c>
      <c r="E141" s="8"/>
      <c r="F141" s="8"/>
      <c r="G141" s="8"/>
      <c r="H141" s="8"/>
      <c r="I141" s="8"/>
      <c r="J141" s="8"/>
      <c r="K141" s="8"/>
    </row>
    <row r="142" spans="1:11" ht="79.5" hidden="1" thickBot="1">
      <c r="A142" s="30" t="s">
        <v>238</v>
      </c>
      <c r="B142" s="39" t="s">
        <v>236</v>
      </c>
      <c r="C142" s="32" t="s">
        <v>261</v>
      </c>
      <c r="D142" s="32" t="s">
        <v>261</v>
      </c>
      <c r="E142" s="8"/>
      <c r="F142" s="8"/>
      <c r="G142" s="8"/>
      <c r="H142" s="8"/>
      <c r="I142" s="8"/>
      <c r="J142" s="8"/>
      <c r="K142" s="8"/>
    </row>
    <row r="143" spans="1:11" ht="95.25" hidden="1" thickBot="1">
      <c r="A143" s="30" t="s">
        <v>257</v>
      </c>
      <c r="B143" s="43" t="s">
        <v>253</v>
      </c>
      <c r="C143" s="44"/>
      <c r="D143" s="44"/>
      <c r="E143" s="8"/>
      <c r="F143" s="8"/>
      <c r="G143" s="8"/>
      <c r="H143" s="8"/>
      <c r="I143" s="8"/>
      <c r="J143" s="8"/>
      <c r="K143" s="8"/>
    </row>
    <row r="144" spans="1:11" ht="79.5" hidden="1" thickBot="1">
      <c r="A144" s="30" t="s">
        <v>238</v>
      </c>
      <c r="B144" s="43" t="s">
        <v>258</v>
      </c>
      <c r="C144" s="44"/>
      <c r="D144" s="44"/>
      <c r="E144" s="8"/>
      <c r="F144" s="8"/>
      <c r="G144" s="8"/>
      <c r="H144" s="8"/>
      <c r="I144" s="8"/>
      <c r="J144" s="8"/>
      <c r="K144" s="8"/>
    </row>
    <row r="145" spans="1:11" ht="142.5" hidden="1" thickBot="1">
      <c r="A145" s="45" t="s">
        <v>257</v>
      </c>
      <c r="B145" s="43" t="s">
        <v>239</v>
      </c>
      <c r="C145" s="44"/>
      <c r="D145" s="44"/>
      <c r="E145" s="8"/>
      <c r="F145" s="8"/>
      <c r="G145" s="8"/>
      <c r="H145" s="8"/>
      <c r="I145" s="8"/>
      <c r="J145" s="8"/>
      <c r="K145" s="8"/>
    </row>
    <row r="146" spans="1:11" ht="63.75" hidden="1" thickBot="1">
      <c r="A146" s="22" t="s">
        <v>248</v>
      </c>
      <c r="B146" s="46" t="s">
        <v>249</v>
      </c>
      <c r="C146" s="24">
        <f>C147</f>
        <v>0</v>
      </c>
      <c r="D146" s="24">
        <f>D147</f>
        <v>0</v>
      </c>
      <c r="E146" s="8"/>
      <c r="F146" s="8"/>
      <c r="G146" s="8"/>
      <c r="H146" s="8"/>
      <c r="I146" s="8"/>
      <c r="J146" s="8"/>
      <c r="K146" s="8"/>
    </row>
    <row r="147" spans="1:11" ht="57" hidden="1" customHeight="1" thickBot="1">
      <c r="A147" s="47" t="s">
        <v>250</v>
      </c>
      <c r="B147" s="48" t="s">
        <v>251</v>
      </c>
      <c r="C147" s="49"/>
      <c r="D147" s="49"/>
      <c r="E147" s="8"/>
      <c r="F147" s="8"/>
      <c r="G147" s="8"/>
      <c r="H147" s="8"/>
      <c r="I147" s="8"/>
      <c r="J147" s="8"/>
      <c r="K147" s="8"/>
    </row>
    <row r="148" spans="1:11" ht="16.5" thickBot="1">
      <c r="A148" s="50"/>
      <c r="B148" s="51" t="s">
        <v>184</v>
      </c>
      <c r="C148" s="52">
        <f>C101+C12+C146</f>
        <v>7059757.9000000004</v>
      </c>
      <c r="D148" s="52">
        <f>D101+D12+D146</f>
        <v>7212402.6999999993</v>
      </c>
      <c r="E148" s="8"/>
      <c r="F148" s="8"/>
      <c r="G148" s="8"/>
      <c r="H148" s="8"/>
      <c r="I148" s="8"/>
      <c r="J148" s="8"/>
      <c r="K148" s="8"/>
    </row>
    <row r="149" spans="1:11" ht="63.75" thickBot="1">
      <c r="A149" s="50"/>
      <c r="B149" s="51" t="s">
        <v>273</v>
      </c>
      <c r="C149" s="52">
        <f>C148-C101-C15</f>
        <v>3161202</v>
      </c>
      <c r="D149" s="52">
        <f>D148-D101-D15</f>
        <v>3164734.9999999995</v>
      </c>
      <c r="E149" s="8"/>
      <c r="F149" s="8"/>
      <c r="G149" s="8"/>
      <c r="H149" s="8"/>
      <c r="I149" s="8"/>
      <c r="J149" s="8"/>
      <c r="K149" s="8"/>
    </row>
  </sheetData>
  <mergeCells count="8">
    <mergeCell ref="A6:D6"/>
    <mergeCell ref="A7:D7"/>
    <mergeCell ref="A8:D8"/>
    <mergeCell ref="A1:D1"/>
    <mergeCell ref="A2:D2"/>
    <mergeCell ref="A3:D3"/>
    <mergeCell ref="A4:D4"/>
    <mergeCell ref="A5:D5"/>
  </mergeCells>
  <printOptions horizontalCentered="1"/>
  <pageMargins left="0.23622047244094491" right="0.19685039370078741" top="0.23622047244094491" bottom="0.23622047244094491" header="0.19685039370078741" footer="0.27559055118110237"/>
  <pageSetup paperSize="9" firstPageNumber="1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 доходы 2019 -2020</vt:lpstr>
      <vt:lpstr>'п.1 доходы 2019 -2020'!Заголовки_для_печати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gRodionova</cp:lastModifiedBy>
  <cp:lastPrinted>2017-11-08T06:52:10Z</cp:lastPrinted>
  <dcterms:created xsi:type="dcterms:W3CDTF">1999-02-24T08:03:27Z</dcterms:created>
  <dcterms:modified xsi:type="dcterms:W3CDTF">2017-11-08T07:05:06Z</dcterms:modified>
</cp:coreProperties>
</file>