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9320" windowHeight="9105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'!$10:$12</definedName>
  </definedNames>
  <calcPr calcId="145621"/>
</workbook>
</file>

<file path=xl/calcChain.xml><?xml version="1.0" encoding="utf-8"?>
<calcChain xmlns="http://schemas.openxmlformats.org/spreadsheetml/2006/main">
  <c r="C53" i="20" l="1"/>
  <c r="C52" i="20" s="1"/>
  <c r="C51" i="20" s="1"/>
  <c r="C85" i="20"/>
  <c r="C84" i="20" s="1"/>
  <c r="C83" i="20" s="1"/>
  <c r="C113" i="20"/>
  <c r="C112" i="20" s="1"/>
  <c r="C107" i="20" s="1"/>
  <c r="C138" i="20"/>
  <c r="C135" i="20"/>
  <c r="C133" i="20" s="1"/>
  <c r="C127" i="20"/>
  <c r="C126" i="20" s="1"/>
  <c r="C124" i="20"/>
  <c r="C122" i="20"/>
  <c r="C105" i="20"/>
  <c r="C104" i="20" s="1"/>
  <c r="C98" i="20"/>
  <c r="C86" i="20"/>
  <c r="C81" i="20"/>
  <c r="C80" i="20" s="1"/>
  <c r="C76" i="20"/>
  <c r="C71" i="20"/>
  <c r="C70" i="20" s="1"/>
  <c r="C65" i="20"/>
  <c r="C64" i="20" s="1"/>
  <c r="C63" i="20" s="1"/>
  <c r="C61" i="20"/>
  <c r="C60" i="20" s="1"/>
  <c r="C56" i="20"/>
  <c r="C55" i="20" s="1"/>
  <c r="C46" i="20"/>
  <c r="C44" i="20"/>
  <c r="C41" i="20"/>
  <c r="C39" i="20"/>
  <c r="C36" i="20"/>
  <c r="C28" i="20"/>
  <c r="C27" i="20" s="1"/>
  <c r="C22" i="20"/>
  <c r="C21" i="20" s="1"/>
  <c r="C15" i="20"/>
  <c r="C14" i="20" s="1"/>
  <c r="H137" i="15"/>
  <c r="H135" i="15" s="1"/>
  <c r="H129" i="15"/>
  <c r="H128" i="15" s="1"/>
  <c r="H126" i="15"/>
  <c r="H124" i="15"/>
  <c r="H120" i="15"/>
  <c r="H119" i="15" s="1"/>
  <c r="H113" i="15" s="1"/>
  <c r="H111" i="15"/>
  <c r="H110" i="15" s="1"/>
  <c r="H104" i="15"/>
  <c r="H92" i="15"/>
  <c r="H90" i="15"/>
  <c r="H88" i="15"/>
  <c r="H85" i="15"/>
  <c r="H84" i="15" s="1"/>
  <c r="H80" i="15"/>
  <c r="H75" i="15"/>
  <c r="H74" i="15" s="1"/>
  <c r="H68" i="15"/>
  <c r="H67" i="15" s="1"/>
  <c r="H66" i="15" s="1"/>
  <c r="H64" i="15"/>
  <c r="H63" i="15" s="1"/>
  <c r="H59" i="15"/>
  <c r="H58" i="15" s="1"/>
  <c r="H56" i="15"/>
  <c r="H55" i="15" s="1"/>
  <c r="H52" i="15"/>
  <c r="H51" i="15" s="1"/>
  <c r="H46" i="15"/>
  <c r="H44" i="15"/>
  <c r="H41" i="15"/>
  <c r="H39" i="15"/>
  <c r="H36" i="15"/>
  <c r="H28" i="15"/>
  <c r="H27" i="15" s="1"/>
  <c r="H22" i="15"/>
  <c r="H21" i="15" s="1"/>
  <c r="H15" i="15"/>
  <c r="H14" i="15" s="1"/>
  <c r="G137" i="15"/>
  <c r="G135" i="15" s="1"/>
  <c r="G129" i="15"/>
  <c r="G128" i="15" s="1"/>
  <c r="G126" i="15"/>
  <c r="G124" i="15"/>
  <c r="G120" i="15"/>
  <c r="G119" i="15" s="1"/>
  <c r="G113" i="15" s="1"/>
  <c r="G111" i="15"/>
  <c r="G110" i="15" s="1"/>
  <c r="G104" i="15"/>
  <c r="G92" i="15"/>
  <c r="G90" i="15"/>
  <c r="G88" i="15"/>
  <c r="G87" i="15" s="1"/>
  <c r="G85" i="15"/>
  <c r="G84" i="15" s="1"/>
  <c r="G80" i="15"/>
  <c r="G75" i="15"/>
  <c r="G74" i="15" s="1"/>
  <c r="G68" i="15"/>
  <c r="G67" i="15" s="1"/>
  <c r="G66" i="15" s="1"/>
  <c r="G64" i="15"/>
  <c r="G63" i="15" s="1"/>
  <c r="G59" i="15"/>
  <c r="G58" i="15" s="1"/>
  <c r="G56" i="15"/>
  <c r="G55" i="15" s="1"/>
  <c r="G52" i="15"/>
  <c r="G51" i="15" s="1"/>
  <c r="G46" i="15"/>
  <c r="G44" i="15"/>
  <c r="G41" i="15"/>
  <c r="G39" i="15"/>
  <c r="G36" i="15"/>
  <c r="G28" i="15"/>
  <c r="G27" i="15" s="1"/>
  <c r="G22" i="15"/>
  <c r="G21" i="15" s="1"/>
  <c r="G15" i="15"/>
  <c r="G14" i="15" s="1"/>
  <c r="E104" i="15"/>
  <c r="E92" i="15"/>
  <c r="E90" i="15"/>
  <c r="E88" i="15"/>
  <c r="E85" i="15"/>
  <c r="E84" i="15" s="1"/>
  <c r="E80" i="15"/>
  <c r="E75" i="15"/>
  <c r="E74" i="15" s="1"/>
  <c r="E68" i="15"/>
  <c r="E67" i="15" s="1"/>
  <c r="E66" i="15" s="1"/>
  <c r="E64" i="15"/>
  <c r="E63" i="15" s="1"/>
  <c r="E59" i="15"/>
  <c r="E58" i="15" s="1"/>
  <c r="E56" i="15"/>
  <c r="E55" i="15" s="1"/>
  <c r="E52" i="15"/>
  <c r="E51" i="15" s="1"/>
  <c r="E46" i="15"/>
  <c r="E44" i="15"/>
  <c r="E41" i="15"/>
  <c r="E39" i="15"/>
  <c r="E36" i="15"/>
  <c r="E28" i="15"/>
  <c r="E27" i="15" s="1"/>
  <c r="E22" i="15"/>
  <c r="E21" i="15" s="1"/>
  <c r="E15" i="15"/>
  <c r="E14" i="15" s="1"/>
  <c r="D104" i="15"/>
  <c r="D92" i="15"/>
  <c r="D90" i="15"/>
  <c r="D88" i="15"/>
  <c r="D87" i="15" s="1"/>
  <c r="D85" i="15"/>
  <c r="D84" i="15" s="1"/>
  <c r="D80" i="15"/>
  <c r="D75" i="15"/>
  <c r="D74" i="15" s="1"/>
  <c r="D68" i="15"/>
  <c r="D67" i="15" s="1"/>
  <c r="D66" i="15" s="1"/>
  <c r="D64" i="15"/>
  <c r="D63" i="15" s="1"/>
  <c r="D59" i="15"/>
  <c r="D58" i="15" s="1"/>
  <c r="D56" i="15"/>
  <c r="D55" i="15" s="1"/>
  <c r="D52" i="15"/>
  <c r="D51" i="15" s="1"/>
  <c r="D46" i="15"/>
  <c r="D44" i="15"/>
  <c r="D41" i="15"/>
  <c r="D39" i="15"/>
  <c r="D38" i="15" s="1"/>
  <c r="D36" i="15"/>
  <c r="D28" i="15"/>
  <c r="D27" i="15" s="1"/>
  <c r="D22" i="15"/>
  <c r="D21" i="15" s="1"/>
  <c r="D15" i="15"/>
  <c r="D14" i="15" s="1"/>
  <c r="C104" i="15"/>
  <c r="C92" i="15"/>
  <c r="C90" i="15"/>
  <c r="C88" i="15"/>
  <c r="C85" i="15"/>
  <c r="C84" i="15" s="1"/>
  <c r="C80" i="15"/>
  <c r="C75" i="15"/>
  <c r="C74" i="15" s="1"/>
  <c r="C68" i="15"/>
  <c r="C67" i="15" s="1"/>
  <c r="C66" i="15" s="1"/>
  <c r="C64" i="15"/>
  <c r="C63" i="15" s="1"/>
  <c r="C59" i="15"/>
  <c r="C58" i="15" s="1"/>
  <c r="C56" i="15"/>
  <c r="C55" i="15" s="1"/>
  <c r="C52" i="15"/>
  <c r="C51" i="15" s="1"/>
  <c r="C46" i="15"/>
  <c r="C44" i="15"/>
  <c r="C41" i="15"/>
  <c r="C39" i="15"/>
  <c r="C36" i="15"/>
  <c r="C28" i="15"/>
  <c r="C27" i="15" s="1"/>
  <c r="C22" i="15"/>
  <c r="C21" i="15" s="1"/>
  <c r="C15" i="15"/>
  <c r="C14" i="15" s="1"/>
  <c r="F104" i="15"/>
  <c r="F59" i="15"/>
  <c r="F92" i="15"/>
  <c r="F15" i="15"/>
  <c r="F14" i="15" s="1"/>
  <c r="F120" i="15"/>
  <c r="F119" i="15" s="1"/>
  <c r="F113" i="15" s="1"/>
  <c r="F137" i="15"/>
  <c r="F135" i="15" s="1"/>
  <c r="F129" i="15"/>
  <c r="F128" i="15" s="1"/>
  <c r="F126" i="15"/>
  <c r="F124" i="15"/>
  <c r="F111" i="15"/>
  <c r="F110" i="15" s="1"/>
  <c r="F90" i="15"/>
  <c r="F88" i="15"/>
  <c r="F85" i="15"/>
  <c r="F84" i="15" s="1"/>
  <c r="F80" i="15"/>
  <c r="F75" i="15"/>
  <c r="F74" i="15" s="1"/>
  <c r="F68" i="15"/>
  <c r="F67" i="15" s="1"/>
  <c r="F66" i="15" s="1"/>
  <c r="F64" i="15"/>
  <c r="F63" i="15" s="1"/>
  <c r="F58" i="15"/>
  <c r="F56" i="15"/>
  <c r="F55" i="15" s="1"/>
  <c r="F52" i="15"/>
  <c r="F51" i="15" s="1"/>
  <c r="F46" i="15"/>
  <c r="F41" i="15"/>
  <c r="F39" i="15"/>
  <c r="F36" i="15"/>
  <c r="F28" i="15"/>
  <c r="F27" i="15" s="1"/>
  <c r="F22" i="15"/>
  <c r="F21" i="15" s="1"/>
  <c r="F44" i="15"/>
  <c r="D83" i="15" l="1"/>
  <c r="G83" i="15"/>
  <c r="E38" i="15"/>
  <c r="E50" i="15"/>
  <c r="E49" i="15" s="1"/>
  <c r="G38" i="15"/>
  <c r="G35" i="15" s="1"/>
  <c r="C43" i="15"/>
  <c r="C87" i="15"/>
  <c r="G43" i="15"/>
  <c r="H38" i="15"/>
  <c r="H35" i="15" s="1"/>
  <c r="F38" i="15"/>
  <c r="F35" i="15" s="1"/>
  <c r="F50" i="15"/>
  <c r="F49" i="15" s="1"/>
  <c r="F87" i="15"/>
  <c r="F83" i="15" s="1"/>
  <c r="F123" i="15"/>
  <c r="F109" i="15" s="1"/>
  <c r="F108" i="15" s="1"/>
  <c r="C38" i="15"/>
  <c r="C35" i="15" s="1"/>
  <c r="E43" i="15"/>
  <c r="E87" i="15"/>
  <c r="E83" i="15" s="1"/>
  <c r="H123" i="15"/>
  <c r="H109" i="15" s="1"/>
  <c r="H108" i="15" s="1"/>
  <c r="D35" i="15"/>
  <c r="E35" i="15"/>
  <c r="D50" i="15"/>
  <c r="D49" i="15" s="1"/>
  <c r="G50" i="15"/>
  <c r="H50" i="15"/>
  <c r="H49" i="15" s="1"/>
  <c r="C50" i="15"/>
  <c r="C49" i="15" s="1"/>
  <c r="C83" i="15"/>
  <c r="D43" i="15"/>
  <c r="G49" i="15"/>
  <c r="H43" i="15"/>
  <c r="H87" i="15"/>
  <c r="C50" i="20"/>
  <c r="F43" i="15"/>
  <c r="G123" i="15"/>
  <c r="G109" i="15" s="1"/>
  <c r="G108" i="15" s="1"/>
  <c r="H83" i="15"/>
  <c r="C38" i="20"/>
  <c r="C43" i="20"/>
  <c r="C79" i="20"/>
  <c r="C121" i="20"/>
  <c r="G13" i="15" l="1"/>
  <c r="G141" i="15" s="1"/>
  <c r="G142" i="15" s="1"/>
  <c r="E13" i="15"/>
  <c r="F13" i="15"/>
  <c r="F141" i="15"/>
  <c r="F142" i="15" s="1"/>
  <c r="H13" i="15"/>
  <c r="H141" i="15" s="1"/>
  <c r="H142" i="15" s="1"/>
  <c r="D13" i="15"/>
  <c r="C13" i="15"/>
  <c r="C103" i="20"/>
  <c r="C102" i="20" s="1"/>
  <c r="C35" i="20"/>
  <c r="C49" i="20"/>
  <c r="C13" i="20" l="1"/>
  <c r="C140" i="20" s="1"/>
  <c r="C141" i="20" s="1"/>
</calcChain>
</file>

<file path=xl/sharedStrings.xml><?xml version="1.0" encoding="utf-8"?>
<sst xmlns="http://schemas.openxmlformats.org/spreadsheetml/2006/main" count="544" uniqueCount="321">
  <si>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</si>
  <si>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</si>
  <si>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</si>
  <si>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</si>
  <si>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</si>
  <si>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</si>
  <si>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</si>
  <si>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</si>
  <si>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</si>
  <si>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</si>
  <si>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</si>
  <si>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</si>
  <si>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</si>
  <si>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</si>
  <si>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</si>
  <si>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</si>
  <si>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</si>
  <si>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</si>
  <si>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</si>
  <si>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</si>
  <si>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</si>
  <si>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</si>
  <si>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</si>
  <si>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</si>
  <si>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</si>
  <si>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</si>
  <si>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</si>
  <si>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</si>
  <si>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</si>
  <si>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</si>
  <si>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</si>
  <si>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</si>
  <si>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</si>
  <si>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</si>
  <si>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</si>
  <si>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</si>
  <si>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</si>
  <si>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</si>
  <si>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</si>
  <si>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</si>
  <si>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</si>
  <si>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</si>
  <si>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</si>
  <si>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</si>
  <si>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</si>
  <si>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</si>
  <si>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</si>
  <si>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</si>
  <si>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</si>
  <si>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</si>
  <si>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</si>
  <si>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</si>
  <si>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</si>
  <si>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</si>
  <si>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</si>
  <si>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</si>
  <si>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</si>
  <si>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</si>
  <si>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</si>
  <si>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</si>
  <si>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</si>
  <si>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</si>
  <si>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</si>
  <si>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</si>
  <si>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</si>
  <si>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</si>
  <si>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</si>
  <si>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</si>
  <si>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</si>
  <si>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</si>
  <si>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</si>
  <si>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</si>
  <si>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</si>
  <si>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</si>
  <si>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</si>
  <si>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</si>
  <si>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</si>
  <si>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</si>
  <si>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</si>
  <si>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</si>
  <si>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</si>
  <si>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</si>
  <si>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</si>
  <si>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</si>
  <si>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</si>
  <si>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</si>
  <si>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</si>
  <si>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</si>
  <si>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</si>
  <si>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</si>
  <si>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</si>
  <si>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</si>
  <si>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</si>
  <si>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</si>
  <si>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</si>
  <si>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</si>
  <si>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</si>
  <si>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</si>
  <si>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</si>
  <si>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</si>
  <si>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</si>
  <si>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</si>
  <si>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</si>
  <si>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</si>
  <si>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</si>
  <si>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</si>
  <si>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</si>
  <si>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</si>
  <si>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</si>
  <si>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</si>
  <si>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</si>
  <si>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</si>
  <si>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</si>
  <si>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</si>
  <si>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</si>
  <si>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</si>
  <si>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</si>
  <si>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</si>
  <si>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</si>
  <si>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</si>
  <si>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</si>
  <si>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</si>
  <si>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</si>
  <si>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</si>
  <si>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</si>
  <si>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</si>
  <si>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</si>
  <si>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</si>
  <si>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</si>
  <si>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</si>
  <si>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</si>
  <si>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</si>
  <si>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</si>
  <si>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</si>
  <si>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</si>
  <si>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</si>
  <si>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</si>
  <si>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</si>
  <si>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</si>
  <si>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</si>
  <si>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</si>
  <si>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</si>
  <si>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</si>
  <si>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</si>
  <si>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</si>
  <si>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</si>
  <si>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</si>
  <si>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</si>
  <si>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</si>
  <si>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</si>
  <si>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</si>
  <si>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</si>
  <si>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</si>
  <si>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</si>
  <si>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</si>
  <si>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</si>
  <si>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</si>
  <si>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</si>
  <si>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</si>
  <si>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</si>
  <si>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</si>
  <si>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</si>
  <si>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</si>
  <si>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</si>
  <si>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</si>
  <si>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</si>
  <si>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</si>
  <si>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</si>
  <si>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</si>
  <si>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</si>
  <si>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</si>
  <si>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</si>
  <si>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</si>
  <si>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</si>
  <si>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</si>
  <si>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</si>
  <si>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</si>
  <si>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</si>
  <si>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</si>
  <si>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</si>
  <si>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</si>
  <si>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</si>
  <si>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</si>
  <si>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</si>
  <si>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</si>
  <si>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</si>
  <si>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</si>
  <si>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</si>
  <si>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</si>
  <si>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</si>
  <si>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</si>
  <si>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</si>
  <si>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</si>
  <si>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</si>
  <si>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</si>
  <si>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</si>
  <si>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</si>
  <si>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</si>
  <si>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</si>
  <si>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</si>
  <si>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</si>
  <si>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</si>
  <si>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</si>
  <si>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</si>
  <si>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</si>
  <si>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</si>
  <si>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</si>
  <si>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</si>
  <si>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</si>
  <si>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</si>
  <si>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</si>
  <si>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</si>
  <si>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</si>
  <si>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</si>
  <si>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</si>
  <si>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</si>
  <si>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</si>
  <si>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</si>
  <si>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</si>
  <si>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</si>
  <si>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</si>
  <si>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</si>
  <si>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</si>
  <si>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</si>
  <si>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</si>
  <si>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</si>
  <si>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</si>
  <si>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</si>
  <si>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</si>
  <si>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</si>
  <si>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</si>
  <si>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</si>
  <si>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</si>
  <si>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</si>
  <si>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</si>
  <si>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</si>
  <si>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</si>
  <si>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</si>
  <si>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</si>
  <si>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</si>
  <si>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</si>
  <si>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</si>
  <si>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</si>
  <si>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</si>
  <si>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</si>
  <si>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</si>
  <si>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</si>
  <si>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</si>
  <si>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</si>
  <si>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</si>
  <si>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</si>
  <si>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</si>
  <si>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</si>
  <si>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</si>
  <si>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</si>
  <si>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</si>
  <si>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</si>
  <si>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</si>
  <si>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</si>
  <si>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</si>
  <si>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</si>
  <si>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</si>
  <si>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</si>
  <si>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</si>
  <si>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</si>
  <si>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</si>
  <si>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</si>
  <si>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</si>
  <si>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</si>
  <si>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</si>
  <si>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</si>
  <si>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</si>
  <si>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</si>
  <si>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</si>
  <si>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</si>
  <si>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</si>
  <si>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</si>
  <si>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</si>
  <si>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</si>
  <si>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</si>
  <si>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</si>
  <si>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</si>
  <si>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</si>
  <si>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</si>
  <si>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</si>
  <si>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</si>
  <si>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</si>
  <si>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</si>
  <si>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</si>
  <si>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</si>
  <si>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</si>
  <si>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</si>
  <si>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</si>
  <si>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</si>
  <si>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</si>
  <si>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</si>
  <si>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</si>
  <si>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</si>
  <si>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</si>
  <si>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</si>
  <si>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 xml:space="preserve"> 2017 год</t>
  </si>
  <si>
    <t xml:space="preserve"> от 19.12.2016 № 172</t>
  </si>
  <si>
    <t>706 2 02 29999 04 0000 151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</si>
  <si>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</si>
  <si>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</si>
  <si>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</si>
  <si>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</si>
  <si>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</si>
  <si>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</si>
  <si>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</si>
  <si>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</si>
  <si>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</si>
  <si>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</si>
  <si>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</si>
  <si>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</si>
  <si>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</si>
  <si>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</si>
  <si>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</si>
  <si>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</si>
  <si>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738 2 02 29999 04 0000 151</t>
  </si>
  <si>
    <t xml:space="preserve">707 2 02 49999 04 0000 151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</si>
</sst>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4" fillId="0" borderId="10">
      <alignment horizontal="center" vertical="top" shrinkToFit="1"/>
    </xf>
    <xf numFmtId="0" fontId="14" fillId="0" borderId="10">
      <alignment horizontal="left" vertical="top" wrapText="1"/>
    </xf>
  </cellStyleXfs>
  <cellXfs count="7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vertical="center" wrapText="1"/>
    </xf>
    <xf numFmtId="165" fontId="2" fillId="0" borderId="7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5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justify" vertical="center" wrapText="1"/>
    </xf>
    <xf numFmtId="165" fontId="3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left" vertical="center" wrapText="1"/>
    </xf>
    <xf numFmtId="165" fontId="2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49" fontId="15" fillId="0" borderId="12" xfId="45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vertical="top" wrapText="1"/>
    </xf>
    <xf numFmtId="0" fontId="16" fillId="0" borderId="15" xfId="46" applyNumberFormat="1" applyFont="1" applyFill="1" applyBorder="1" applyAlignment="1" applyProtection="1">
      <alignment horizontal="left" vertical="top" wrapText="1"/>
    </xf>
    <xf numFmtId="165" fontId="7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11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5" fontId="2" fillId="0" borderId="5" xfId="43" applyNumberFormat="1" applyFont="1" applyFill="1" applyBorder="1" applyAlignment="1">
      <alignment horizontal="center"/>
    </xf>
    <xf numFmtId="165" fontId="2" fillId="0" borderId="4" xfId="43" applyNumberFormat="1" applyFont="1" applyFill="1" applyBorder="1" applyAlignment="1">
      <alignment horizontal="center"/>
    </xf>
    <xf numFmtId="49" fontId="16" fillId="0" borderId="10" xfId="45" applyNumberFormat="1" applyFont="1" applyFill="1" applyAlignment="1" applyProtection="1">
      <alignment horizontal="center" shrinkToFit="1"/>
    </xf>
    <xf numFmtId="165" fontId="3" fillId="0" borderId="1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Fill="1" applyAlignment="1">
      <alignment horizontal="center" vertical="center"/>
    </xf>
    <xf numFmtId="166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6" fontId="13" fillId="0" borderId="0" xfId="43" applyNumberFormat="1" applyFont="1" applyFill="1" applyAlignment="1">
      <alignment horizontal="right" vertical="top"/>
    </xf>
    <xf numFmtId="0" fontId="13" fillId="0" borderId="0" xfId="12" applyFont="1" applyFill="1" applyAlignment="1">
      <alignment horizontal="righ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ColWidth="9.140625" defaultRowHeight="15.75" x14ac:dyDescent="0.25"/>
  <cols>
    <col min="1" max="1" width="29.85546875" style="8" customWidth="1"/>
    <col min="2" max="2" width="73.85546875" style="3" customWidth="1"/>
    <col min="3" max="5" width="15.42578125" style="3" customWidth="1"/>
    <col min="6" max="8" width="13.28515625" style="14" customWidth="1"/>
    <col min="9" max="9" width="10.140625" style="4" customWidth="1"/>
    <col min="10" max="16384" width="9.140625" style="4"/>
  </cols>
  <sheetData>
    <row r="1" spans="1:8" ht="18.75" x14ac:dyDescent="0.25">
      <c r="A1" s="75" t="s">
        <v>226</v>
      </c>
      <c r="B1" s="75"/>
      <c r="C1" s="75"/>
      <c r="D1" s="75"/>
      <c r="E1" s="75"/>
      <c r="F1" s="75"/>
      <c r="G1" s="4"/>
      <c r="H1" s="4"/>
    </row>
    <row r="2" spans="1:8" ht="18.75" x14ac:dyDescent="0.3">
      <c r="A2" s="76" t="s">
        <v>223</v>
      </c>
      <c r="B2" s="76"/>
      <c r="C2" s="76"/>
      <c r="D2" s="76"/>
      <c r="E2" s="76"/>
      <c r="F2" s="76"/>
      <c r="G2" s="4"/>
      <c r="H2" s="4"/>
    </row>
    <row r="3" spans="1:8" ht="15.75" customHeight="1" x14ac:dyDescent="0.3">
      <c r="A3" s="76" t="s">
        <v>224</v>
      </c>
      <c r="B3" s="76"/>
      <c r="C3" s="76"/>
      <c r="D3" s="76"/>
      <c r="E3" s="76"/>
      <c r="F3" s="76"/>
      <c r="G3" s="4"/>
      <c r="H3" s="4"/>
    </row>
    <row r="4" spans="1:8" ht="18.75" x14ac:dyDescent="0.3">
      <c r="A4" s="76" t="s">
        <v>225</v>
      </c>
      <c r="B4" s="76"/>
      <c r="C4" s="76"/>
      <c r="D4" s="76"/>
      <c r="E4" s="76"/>
      <c r="F4" s="76"/>
      <c r="G4" s="4"/>
      <c r="H4" s="4"/>
    </row>
    <row r="5" spans="1:8" ht="18.75" x14ac:dyDescent="0.3">
      <c r="A5" s="76" t="s">
        <v>257</v>
      </c>
      <c r="B5" s="76"/>
      <c r="C5" s="76"/>
      <c r="D5" s="76"/>
      <c r="E5" s="76"/>
      <c r="F5" s="76"/>
      <c r="G5" s="4"/>
      <c r="H5" s="4"/>
    </row>
    <row r="6" spans="1:8" ht="18.75" x14ac:dyDescent="0.3">
      <c r="A6" s="17"/>
      <c r="B6" s="43"/>
      <c r="C6" s="43"/>
      <c r="D6" s="43"/>
      <c r="E6" s="43"/>
      <c r="F6" s="18"/>
      <c r="G6" s="18"/>
      <c r="H6" s="18"/>
    </row>
    <row r="7" spans="1:8" s="19" customFormat="1" ht="18.75" x14ac:dyDescent="0.3">
      <c r="A7" s="74" t="s">
        <v>37</v>
      </c>
      <c r="B7" s="74"/>
      <c r="C7" s="74"/>
      <c r="D7" s="74"/>
      <c r="E7" s="74"/>
      <c r="F7" s="74"/>
    </row>
    <row r="8" spans="1:8" s="19" customFormat="1" ht="18.75" x14ac:dyDescent="0.3">
      <c r="A8" s="74" t="s">
        <v>36</v>
      </c>
      <c r="B8" s="74"/>
      <c r="C8" s="74"/>
      <c r="D8" s="74"/>
      <c r="E8" s="74"/>
      <c r="F8" s="74"/>
    </row>
    <row r="9" spans="1:8" s="19" customFormat="1" ht="18.75" x14ac:dyDescent="0.3">
      <c r="A9" s="74" t="s">
        <v>258</v>
      </c>
      <c r="B9" s="74"/>
      <c r="C9" s="74"/>
      <c r="D9" s="74"/>
      <c r="E9" s="74"/>
      <c r="F9" s="74"/>
    </row>
    <row r="10" spans="1:8" ht="16.5" thickBot="1" x14ac:dyDescent="0.3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 x14ac:dyDescent="0.3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5" thickBot="1" x14ac:dyDescent="0.3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 x14ac:dyDescent="0.25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 x14ac:dyDescent="0.25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 x14ac:dyDescent="0.25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x14ac:dyDescent="0.2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 x14ac:dyDescent="0.25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 x14ac:dyDescent="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 x14ac:dyDescent="0.25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 x14ac:dyDescent="0.25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 x14ac:dyDescent="0.25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 x14ac:dyDescent="0.25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 x14ac:dyDescent="0.25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 x14ac:dyDescent="0.25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 x14ac:dyDescent="0.25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 x14ac:dyDescent="0.25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 x14ac:dyDescent="0.25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 x14ac:dyDescent="0.25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 x14ac:dyDescent="0.25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 x14ac:dyDescent="0.25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 x14ac:dyDescent="0.25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 x14ac:dyDescent="0.25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 x14ac:dyDescent="0.25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 x14ac:dyDescent="0.25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 x14ac:dyDescent="0.25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 x14ac:dyDescent="0.25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 x14ac:dyDescent="0.25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 x14ac:dyDescent="0.25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 x14ac:dyDescent="0.25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 x14ac:dyDescent="0.25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 x14ac:dyDescent="0.25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 x14ac:dyDescent="0.25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 x14ac:dyDescent="0.25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 x14ac:dyDescent="0.25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 x14ac:dyDescent="0.25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 x14ac:dyDescent="0.25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 x14ac:dyDescent="0.25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 x14ac:dyDescent="0.25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 x14ac:dyDescent="0.25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 x14ac:dyDescent="0.25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 x14ac:dyDescent="0.25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 x14ac:dyDescent="0.25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 x14ac:dyDescent="0.25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 x14ac:dyDescent="0.25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 x14ac:dyDescent="0.25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 x14ac:dyDescent="0.25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 x14ac:dyDescent="0.25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 x14ac:dyDescent="0.25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 x14ac:dyDescent="0.25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 x14ac:dyDescent="0.25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 x14ac:dyDescent="0.25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 x14ac:dyDescent="0.25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 x14ac:dyDescent="0.25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 x14ac:dyDescent="0.25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 x14ac:dyDescent="0.25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 x14ac:dyDescent="0.25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 x14ac:dyDescent="0.25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 x14ac:dyDescent="0.25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 x14ac:dyDescent="0.25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 x14ac:dyDescent="0.25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 x14ac:dyDescent="0.25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 x14ac:dyDescent="0.25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 x14ac:dyDescent="0.25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 x14ac:dyDescent="0.25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 x14ac:dyDescent="0.25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 x14ac:dyDescent="0.25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 x14ac:dyDescent="0.25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 x14ac:dyDescent="0.25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 x14ac:dyDescent="0.25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 x14ac:dyDescent="0.25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x14ac:dyDescent="0.2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 x14ac:dyDescent="0.25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 x14ac:dyDescent="0.25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 x14ac:dyDescent="0.25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 x14ac:dyDescent="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 x14ac:dyDescent="0.25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 x14ac:dyDescent="0.25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 x14ac:dyDescent="0.25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 x14ac:dyDescent="0.25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 x14ac:dyDescent="0.25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 x14ac:dyDescent="0.25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 x14ac:dyDescent="0.25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 x14ac:dyDescent="0.25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 x14ac:dyDescent="0.25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 x14ac:dyDescent="0.25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 x14ac:dyDescent="0.25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 x14ac:dyDescent="0.25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 x14ac:dyDescent="0.25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 x14ac:dyDescent="0.25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 x14ac:dyDescent="0.25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 x14ac:dyDescent="0.25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 x14ac:dyDescent="0.25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 x14ac:dyDescent="0.25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 x14ac:dyDescent="0.25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 x14ac:dyDescent="0.25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 x14ac:dyDescent="0.25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 x14ac:dyDescent="0.25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 x14ac:dyDescent="0.25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 x14ac:dyDescent="0.25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 x14ac:dyDescent="0.25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 x14ac:dyDescent="0.25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 x14ac:dyDescent="0.25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 x14ac:dyDescent="0.25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 x14ac:dyDescent="0.25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 x14ac:dyDescent="0.25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 x14ac:dyDescent="0.25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 x14ac:dyDescent="0.25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 x14ac:dyDescent="0.25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 x14ac:dyDescent="0.25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 x14ac:dyDescent="0.25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 x14ac:dyDescent="0.25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 x14ac:dyDescent="0.25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 x14ac:dyDescent="0.25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 x14ac:dyDescent="0.25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 x14ac:dyDescent="0.25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 x14ac:dyDescent="0.25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 x14ac:dyDescent="0.25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 x14ac:dyDescent="0.25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 x14ac:dyDescent="0.25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 x14ac:dyDescent="0.25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 x14ac:dyDescent="0.25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 x14ac:dyDescent="0.25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 x14ac:dyDescent="0.25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 x14ac:dyDescent="0.25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 x14ac:dyDescent="0.25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 x14ac:dyDescent="0.25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 x14ac:dyDescent="0.25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 x14ac:dyDescent="0.25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 x14ac:dyDescent="0.25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 x14ac:dyDescent="0.25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 x14ac:dyDescent="0.25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 x14ac:dyDescent="0.3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 x14ac:dyDescent="0.25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tabSelected="1" view="pageLayout" zoomScale="90" zoomScaleSheetLayoutView="100" zoomScalePageLayoutView="90" workbookViewId="0">
      <selection activeCell="B139" sqref="B139"/>
    </sheetView>
  </sheetViews>
  <sheetFormatPr defaultColWidth="9.140625" defaultRowHeight="15.75" x14ac:dyDescent="0.25"/>
  <cols>
    <col min="1" max="1" width="28" style="8" customWidth="1"/>
    <col min="2" max="2" width="63.140625" style="3" customWidth="1"/>
    <col min="3" max="3" width="12" style="57" customWidth="1"/>
    <col min="4" max="16384" width="9.140625" style="4"/>
  </cols>
  <sheetData>
    <row r="1" spans="1:3" x14ac:dyDescent="0.25">
      <c r="A1" s="77" t="s">
        <v>226</v>
      </c>
      <c r="B1" s="77"/>
      <c r="C1" s="77"/>
    </row>
    <row r="2" spans="1:3" x14ac:dyDescent="0.25">
      <c r="A2" s="78" t="s">
        <v>223</v>
      </c>
      <c r="B2" s="78"/>
      <c r="C2" s="78"/>
    </row>
    <row r="3" spans="1:3" x14ac:dyDescent="0.25">
      <c r="A3" s="78" t="s">
        <v>224</v>
      </c>
      <c r="B3" s="78"/>
      <c r="C3" s="78"/>
    </row>
    <row r="4" spans="1:3" x14ac:dyDescent="0.25">
      <c r="A4" s="78" t="s">
        <v>225</v>
      </c>
      <c r="B4" s="78"/>
      <c r="C4" s="78"/>
    </row>
    <row r="5" spans="1:3" x14ac:dyDescent="0.25">
      <c r="A5" s="78" t="s">
        <v>301</v>
      </c>
      <c r="B5" s="78"/>
      <c r="C5" s="78"/>
    </row>
    <row r="6" spans="1:3" ht="18.75" x14ac:dyDescent="0.3">
      <c r="A6" s="17"/>
      <c r="B6" s="43"/>
      <c r="C6" s="58"/>
    </row>
    <row r="7" spans="1:3" s="19" customFormat="1" ht="18.75" x14ac:dyDescent="0.3">
      <c r="A7" s="74" t="s">
        <v>37</v>
      </c>
      <c r="B7" s="74"/>
      <c r="C7" s="74"/>
    </row>
    <row r="8" spans="1:3" s="19" customFormat="1" ht="18.75" x14ac:dyDescent="0.3">
      <c r="A8" s="74" t="s">
        <v>36</v>
      </c>
      <c r="B8" s="74"/>
      <c r="C8" s="74"/>
    </row>
    <row r="9" spans="1:3" s="19" customFormat="1" ht="18.75" x14ac:dyDescent="0.3">
      <c r="A9" s="74" t="s">
        <v>258</v>
      </c>
      <c r="B9" s="74"/>
      <c r="C9" s="74"/>
    </row>
    <row r="10" spans="1:3" ht="16.5" thickBot="1" x14ac:dyDescent="0.3">
      <c r="A10" s="9"/>
      <c r="B10" s="1"/>
      <c r="C10" s="54" t="s">
        <v>222</v>
      </c>
    </row>
    <row r="11" spans="1:3" ht="32.25" thickBot="1" x14ac:dyDescent="0.3">
      <c r="A11" s="10" t="s">
        <v>38</v>
      </c>
      <c r="B11" s="5" t="s">
        <v>34</v>
      </c>
      <c r="C11" s="55" t="s">
        <v>300</v>
      </c>
    </row>
    <row r="12" spans="1:3" s="59" customFormat="1" ht="16.5" thickBot="1" x14ac:dyDescent="0.25">
      <c r="A12" s="11">
        <v>1</v>
      </c>
      <c r="B12" s="6" t="s">
        <v>35</v>
      </c>
      <c r="C12" s="29">
        <v>3</v>
      </c>
    </row>
    <row r="13" spans="1:3" x14ac:dyDescent="0.25">
      <c r="A13" s="20" t="s">
        <v>39</v>
      </c>
      <c r="B13" s="21" t="s">
        <v>40</v>
      </c>
      <c r="C13" s="22">
        <f>C14+C27+C43+C49+C70+C76+C79+C86+C35+C21+C98</f>
        <v>3957234</v>
      </c>
    </row>
    <row r="14" spans="1:3" x14ac:dyDescent="0.25">
      <c r="A14" s="13" t="s">
        <v>41</v>
      </c>
      <c r="B14" s="23" t="s">
        <v>42</v>
      </c>
      <c r="C14" s="15">
        <f>C15</f>
        <v>1966884</v>
      </c>
    </row>
    <row r="15" spans="1:3" x14ac:dyDescent="0.25">
      <c r="A15" s="13" t="s">
        <v>43</v>
      </c>
      <c r="B15" s="23" t="s">
        <v>175</v>
      </c>
      <c r="C15" s="15">
        <f>C17+C18+C19+C20</f>
        <v>1966884</v>
      </c>
    </row>
    <row r="16" spans="1:3" x14ac:dyDescent="0.25">
      <c r="A16" s="13"/>
      <c r="B16" s="24" t="s">
        <v>44</v>
      </c>
      <c r="C16" s="63">
        <v>894903</v>
      </c>
    </row>
    <row r="17" spans="1:3" ht="78.75" x14ac:dyDescent="0.25">
      <c r="A17" s="12" t="s">
        <v>45</v>
      </c>
      <c r="B17" s="25" t="s">
        <v>126</v>
      </c>
      <c r="C17" s="16">
        <v>1902960</v>
      </c>
    </row>
    <row r="18" spans="1:3" ht="126" x14ac:dyDescent="0.25">
      <c r="A18" s="12" t="s">
        <v>46</v>
      </c>
      <c r="B18" s="25" t="s">
        <v>0</v>
      </c>
      <c r="C18" s="16">
        <v>21243</v>
      </c>
    </row>
    <row r="19" spans="1:3" ht="47.25" x14ac:dyDescent="0.25">
      <c r="A19" s="12" t="s">
        <v>47</v>
      </c>
      <c r="B19" s="25" t="s">
        <v>1</v>
      </c>
      <c r="C19" s="16">
        <v>18685</v>
      </c>
    </row>
    <row r="20" spans="1:3" ht="94.5" x14ac:dyDescent="0.25">
      <c r="A20" s="12" t="s">
        <v>138</v>
      </c>
      <c r="B20" s="25" t="s">
        <v>227</v>
      </c>
      <c r="C20" s="16">
        <v>23996</v>
      </c>
    </row>
    <row r="21" spans="1:3" ht="47.25" x14ac:dyDescent="0.25">
      <c r="A21" s="13" t="s">
        <v>127</v>
      </c>
      <c r="B21" s="26" t="s">
        <v>176</v>
      </c>
      <c r="C21" s="15">
        <f>C22</f>
        <v>44545</v>
      </c>
    </row>
    <row r="22" spans="1:3" ht="47.25" x14ac:dyDescent="0.25">
      <c r="A22" s="12" t="s">
        <v>128</v>
      </c>
      <c r="B22" s="25" t="s">
        <v>129</v>
      </c>
      <c r="C22" s="16">
        <f>SUM(C23+C25+C24+C26)</f>
        <v>44545</v>
      </c>
    </row>
    <row r="23" spans="1:3" ht="78.75" x14ac:dyDescent="0.25">
      <c r="A23" s="12" t="s">
        <v>139</v>
      </c>
      <c r="B23" s="25" t="s">
        <v>153</v>
      </c>
      <c r="C23" s="16">
        <v>11804</v>
      </c>
    </row>
    <row r="24" spans="1:3" ht="94.5" x14ac:dyDescent="0.25">
      <c r="A24" s="12" t="s">
        <v>148</v>
      </c>
      <c r="B24" s="25" t="s">
        <v>149</v>
      </c>
      <c r="C24" s="16">
        <v>312</v>
      </c>
    </row>
    <row r="25" spans="1:3" ht="78.75" x14ac:dyDescent="0.25">
      <c r="A25" s="12" t="s">
        <v>140</v>
      </c>
      <c r="B25" s="25" t="s">
        <v>152</v>
      </c>
      <c r="C25" s="16">
        <v>31716</v>
      </c>
    </row>
    <row r="26" spans="1:3" ht="78.75" x14ac:dyDescent="0.25">
      <c r="A26" s="12" t="s">
        <v>150</v>
      </c>
      <c r="B26" s="25" t="s">
        <v>151</v>
      </c>
      <c r="C26" s="16">
        <v>713</v>
      </c>
    </row>
    <row r="27" spans="1:3" x14ac:dyDescent="0.25">
      <c r="A27" s="13" t="s">
        <v>48</v>
      </c>
      <c r="B27" s="23" t="s">
        <v>177</v>
      </c>
      <c r="C27" s="15">
        <f>SUM(C28+C32+C33+C34)</f>
        <v>777427</v>
      </c>
    </row>
    <row r="28" spans="1:3" ht="31.5" x14ac:dyDescent="0.25">
      <c r="A28" s="13" t="s">
        <v>131</v>
      </c>
      <c r="B28" s="23" t="s">
        <v>130</v>
      </c>
      <c r="C28" s="15">
        <f>C29+C30+C31</f>
        <v>441842</v>
      </c>
    </row>
    <row r="29" spans="1:3" ht="31.5" x14ac:dyDescent="0.25">
      <c r="A29" s="12" t="s">
        <v>135</v>
      </c>
      <c r="B29" s="27" t="s">
        <v>132</v>
      </c>
      <c r="C29" s="16">
        <v>324577</v>
      </c>
    </row>
    <row r="30" spans="1:3" ht="47.25" x14ac:dyDescent="0.25">
      <c r="A30" s="12" t="s">
        <v>136</v>
      </c>
      <c r="B30" s="27" t="s">
        <v>133</v>
      </c>
      <c r="C30" s="16">
        <v>83465</v>
      </c>
    </row>
    <row r="31" spans="1:3" ht="31.5" x14ac:dyDescent="0.25">
      <c r="A31" s="12" t="s">
        <v>137</v>
      </c>
      <c r="B31" s="27" t="s">
        <v>134</v>
      </c>
      <c r="C31" s="16">
        <v>33800</v>
      </c>
    </row>
    <row r="32" spans="1:3" ht="31.5" x14ac:dyDescent="0.25">
      <c r="A32" s="13" t="s">
        <v>49</v>
      </c>
      <c r="B32" s="23" t="s">
        <v>50</v>
      </c>
      <c r="C32" s="15">
        <v>319088</v>
      </c>
    </row>
    <row r="33" spans="1:3" x14ac:dyDescent="0.25">
      <c r="A33" s="13" t="s">
        <v>51</v>
      </c>
      <c r="B33" s="23" t="s">
        <v>52</v>
      </c>
      <c r="C33" s="15">
        <v>5820</v>
      </c>
    </row>
    <row r="34" spans="1:3" ht="31.5" x14ac:dyDescent="0.25">
      <c r="A34" s="13" t="s">
        <v>147</v>
      </c>
      <c r="B34" s="23" t="s">
        <v>154</v>
      </c>
      <c r="C34" s="15">
        <v>10677</v>
      </c>
    </row>
    <row r="35" spans="1:3" x14ac:dyDescent="0.25">
      <c r="A35" s="13" t="s">
        <v>53</v>
      </c>
      <c r="B35" s="23" t="s">
        <v>178</v>
      </c>
      <c r="C35" s="15">
        <f>C36+C38</f>
        <v>393358</v>
      </c>
    </row>
    <row r="36" spans="1:3" x14ac:dyDescent="0.25">
      <c r="A36" s="13" t="s">
        <v>54</v>
      </c>
      <c r="B36" s="23" t="s">
        <v>55</v>
      </c>
      <c r="C36" s="15">
        <f>C37</f>
        <v>112863</v>
      </c>
    </row>
    <row r="37" spans="1:3" ht="47.25" x14ac:dyDescent="0.25">
      <c r="A37" s="12" t="s">
        <v>56</v>
      </c>
      <c r="B37" s="25" t="s">
        <v>2</v>
      </c>
      <c r="C37" s="16">
        <v>112863</v>
      </c>
    </row>
    <row r="38" spans="1:3" x14ac:dyDescent="0.25">
      <c r="A38" s="13" t="s">
        <v>57</v>
      </c>
      <c r="B38" s="23" t="s">
        <v>174</v>
      </c>
      <c r="C38" s="15">
        <f>C39+C41</f>
        <v>280495</v>
      </c>
    </row>
    <row r="39" spans="1:3" x14ac:dyDescent="0.25">
      <c r="A39" s="12" t="s">
        <v>157</v>
      </c>
      <c r="B39" s="30" t="s">
        <v>155</v>
      </c>
      <c r="C39" s="16">
        <f>C40</f>
        <v>201490</v>
      </c>
    </row>
    <row r="40" spans="1:3" ht="31.5" x14ac:dyDescent="0.25">
      <c r="A40" s="12" t="s">
        <v>156</v>
      </c>
      <c r="B40" s="30" t="s">
        <v>158</v>
      </c>
      <c r="C40" s="16">
        <v>201490</v>
      </c>
    </row>
    <row r="41" spans="1:3" x14ac:dyDescent="0.25">
      <c r="A41" s="12" t="s">
        <v>159</v>
      </c>
      <c r="B41" s="30" t="s">
        <v>161</v>
      </c>
      <c r="C41" s="16">
        <f>C42</f>
        <v>79005</v>
      </c>
    </row>
    <row r="42" spans="1:3" ht="31.5" x14ac:dyDescent="0.25">
      <c r="A42" s="64" t="s">
        <v>160</v>
      </c>
      <c r="B42" s="30" t="s">
        <v>162</v>
      </c>
      <c r="C42" s="16">
        <v>79005</v>
      </c>
    </row>
    <row r="43" spans="1:3" s="7" customFormat="1" x14ac:dyDescent="0.25">
      <c r="A43" s="13" t="s">
        <v>58</v>
      </c>
      <c r="B43" s="26" t="s">
        <v>59</v>
      </c>
      <c r="C43" s="15">
        <f>C44+C46</f>
        <v>90379</v>
      </c>
    </row>
    <row r="44" spans="1:3" s="7" customFormat="1" ht="31.5" x14ac:dyDescent="0.25">
      <c r="A44" s="12" t="s">
        <v>60</v>
      </c>
      <c r="B44" s="25" t="s">
        <v>3</v>
      </c>
      <c r="C44" s="16">
        <f>C45</f>
        <v>89849</v>
      </c>
    </row>
    <row r="45" spans="1:3" ht="47.25" x14ac:dyDescent="0.25">
      <c r="A45" s="12" t="s">
        <v>61</v>
      </c>
      <c r="B45" s="25" t="s">
        <v>62</v>
      </c>
      <c r="C45" s="16">
        <v>89849</v>
      </c>
    </row>
    <row r="46" spans="1:3" ht="47.25" x14ac:dyDescent="0.25">
      <c r="A46" s="12" t="s">
        <v>63</v>
      </c>
      <c r="B46" s="28" t="s">
        <v>64</v>
      </c>
      <c r="C46" s="16">
        <f>C47+C48</f>
        <v>530</v>
      </c>
    </row>
    <row r="47" spans="1:3" ht="31.5" x14ac:dyDescent="0.25">
      <c r="A47" s="12" t="s">
        <v>4</v>
      </c>
      <c r="B47" s="25" t="s">
        <v>65</v>
      </c>
      <c r="C47" s="16">
        <v>463</v>
      </c>
    </row>
    <row r="48" spans="1:3" ht="94.5" x14ac:dyDescent="0.25">
      <c r="A48" s="12" t="s">
        <v>172</v>
      </c>
      <c r="B48" s="25" t="s">
        <v>173</v>
      </c>
      <c r="C48" s="16">
        <v>67</v>
      </c>
    </row>
    <row r="49" spans="1:3" s="7" customFormat="1" ht="47.25" x14ac:dyDescent="0.25">
      <c r="A49" s="13" t="s">
        <v>66</v>
      </c>
      <c r="B49" s="26" t="s">
        <v>233</v>
      </c>
      <c r="C49" s="15">
        <f>C50+C60+C63</f>
        <v>366096</v>
      </c>
    </row>
    <row r="50" spans="1:3" s="7" customFormat="1" ht="94.5" x14ac:dyDescent="0.25">
      <c r="A50" s="13" t="s">
        <v>67</v>
      </c>
      <c r="B50" s="26" t="s">
        <v>68</v>
      </c>
      <c r="C50" s="15">
        <f>C55+C51</f>
        <v>320604</v>
      </c>
    </row>
    <row r="51" spans="1:3" s="7" customFormat="1" ht="78.75" x14ac:dyDescent="0.25">
      <c r="A51" s="13" t="s">
        <v>69</v>
      </c>
      <c r="B51" s="26" t="s">
        <v>5</v>
      </c>
      <c r="C51" s="15">
        <f>C52</f>
        <v>288001</v>
      </c>
    </row>
    <row r="52" spans="1:3" ht="78.75" x14ac:dyDescent="0.25">
      <c r="A52" s="12" t="s">
        <v>6</v>
      </c>
      <c r="B52" s="25" t="s">
        <v>7</v>
      </c>
      <c r="C52" s="16">
        <f>C53+C54</f>
        <v>288001</v>
      </c>
    </row>
    <row r="53" spans="1:3" ht="63" x14ac:dyDescent="0.25">
      <c r="A53" s="12" t="s">
        <v>8</v>
      </c>
      <c r="B53" s="25" t="s">
        <v>9</v>
      </c>
      <c r="C53" s="16">
        <f>280482+4540</f>
        <v>285022</v>
      </c>
    </row>
    <row r="54" spans="1:3" ht="63" x14ac:dyDescent="0.25">
      <c r="A54" s="12" t="s">
        <v>10</v>
      </c>
      <c r="B54" s="25" t="s">
        <v>11</v>
      </c>
      <c r="C54" s="16">
        <v>2979</v>
      </c>
    </row>
    <row r="55" spans="1:3" ht="94.5" x14ac:dyDescent="0.25">
      <c r="A55" s="13" t="s">
        <v>74</v>
      </c>
      <c r="B55" s="23" t="s">
        <v>75</v>
      </c>
      <c r="C55" s="15">
        <f>C56</f>
        <v>32603</v>
      </c>
    </row>
    <row r="56" spans="1:3" ht="78.75" x14ac:dyDescent="0.25">
      <c r="A56" s="12" t="s">
        <v>14</v>
      </c>
      <c r="B56" s="25" t="s">
        <v>15</v>
      </c>
      <c r="C56" s="16">
        <f>C57+C58+C59</f>
        <v>32603</v>
      </c>
    </row>
    <row r="57" spans="1:3" ht="78.75" x14ac:dyDescent="0.25">
      <c r="A57" s="12" t="s">
        <v>76</v>
      </c>
      <c r="B57" s="25" t="s">
        <v>179</v>
      </c>
      <c r="C57" s="16">
        <v>31136</v>
      </c>
    </row>
    <row r="58" spans="1:3" ht="31.5" x14ac:dyDescent="0.25">
      <c r="A58" s="12" t="s">
        <v>77</v>
      </c>
      <c r="B58" s="25" t="s">
        <v>180</v>
      </c>
      <c r="C58" s="16">
        <v>710</v>
      </c>
    </row>
    <row r="59" spans="1:3" ht="141.75" x14ac:dyDescent="0.25">
      <c r="A59" s="12" t="s">
        <v>259</v>
      </c>
      <c r="B59" s="25" t="s">
        <v>260</v>
      </c>
      <c r="C59" s="16">
        <v>757</v>
      </c>
    </row>
    <row r="60" spans="1:3" ht="31.5" x14ac:dyDescent="0.25">
      <c r="A60" s="13" t="s">
        <v>78</v>
      </c>
      <c r="B60" s="23" t="s">
        <v>79</v>
      </c>
      <c r="C60" s="15">
        <f>C61</f>
        <v>136</v>
      </c>
    </row>
    <row r="61" spans="1:3" ht="47.25" x14ac:dyDescent="0.25">
      <c r="A61" s="12" t="s">
        <v>80</v>
      </c>
      <c r="B61" s="27" t="s">
        <v>16</v>
      </c>
      <c r="C61" s="16">
        <f>C62</f>
        <v>136</v>
      </c>
    </row>
    <row r="62" spans="1:3" ht="63" x14ac:dyDescent="0.25">
      <c r="A62" s="12" t="s">
        <v>81</v>
      </c>
      <c r="B62" s="27" t="s">
        <v>17</v>
      </c>
      <c r="C62" s="16">
        <v>136</v>
      </c>
    </row>
    <row r="63" spans="1:3" ht="94.5" x14ac:dyDescent="0.25">
      <c r="A63" s="13" t="s">
        <v>82</v>
      </c>
      <c r="B63" s="23" t="s">
        <v>18</v>
      </c>
      <c r="C63" s="15">
        <f>C64</f>
        <v>45356</v>
      </c>
    </row>
    <row r="64" spans="1:3" ht="94.5" x14ac:dyDescent="0.25">
      <c r="A64" s="12" t="s">
        <v>83</v>
      </c>
      <c r="B64" s="27" t="s">
        <v>19</v>
      </c>
      <c r="C64" s="16">
        <f>C65</f>
        <v>45356</v>
      </c>
    </row>
    <row r="65" spans="1:3" ht="78.75" x14ac:dyDescent="0.25">
      <c r="A65" s="12" t="s">
        <v>84</v>
      </c>
      <c r="B65" s="27" t="s">
        <v>85</v>
      </c>
      <c r="C65" s="16">
        <f>SUM(C66:C69)</f>
        <v>45356</v>
      </c>
    </row>
    <row r="66" spans="1:3" ht="31.5" x14ac:dyDescent="0.25">
      <c r="A66" s="12" t="s">
        <v>88</v>
      </c>
      <c r="B66" s="27" t="s">
        <v>89</v>
      </c>
      <c r="C66" s="16">
        <v>5402</v>
      </c>
    </row>
    <row r="67" spans="1:3" x14ac:dyDescent="0.25">
      <c r="A67" s="12" t="s">
        <v>90</v>
      </c>
      <c r="B67" s="27" t="s">
        <v>171</v>
      </c>
      <c r="C67" s="16">
        <v>32399</v>
      </c>
    </row>
    <row r="68" spans="1:3" x14ac:dyDescent="0.25">
      <c r="A68" s="12" t="s">
        <v>91</v>
      </c>
      <c r="B68" s="27" t="s">
        <v>92</v>
      </c>
      <c r="C68" s="16">
        <v>4600</v>
      </c>
    </row>
    <row r="69" spans="1:3" ht="31.5" x14ac:dyDescent="0.25">
      <c r="A69" s="12" t="s">
        <v>93</v>
      </c>
      <c r="B69" s="27" t="s">
        <v>94</v>
      </c>
      <c r="C69" s="16">
        <v>2955</v>
      </c>
    </row>
    <row r="70" spans="1:3" ht="31.5" x14ac:dyDescent="0.25">
      <c r="A70" s="13" t="s">
        <v>95</v>
      </c>
      <c r="B70" s="23" t="s">
        <v>96</v>
      </c>
      <c r="C70" s="15">
        <f>C71</f>
        <v>18724</v>
      </c>
    </row>
    <row r="71" spans="1:3" x14ac:dyDescent="0.25">
      <c r="A71" s="13" t="s">
        <v>97</v>
      </c>
      <c r="B71" s="23" t="s">
        <v>98</v>
      </c>
      <c r="C71" s="15">
        <f>SUM(C72:C75)</f>
        <v>18724</v>
      </c>
    </row>
    <row r="72" spans="1:3" ht="31.5" x14ac:dyDescent="0.25">
      <c r="A72" s="12" t="s">
        <v>118</v>
      </c>
      <c r="B72" s="27" t="s">
        <v>120</v>
      </c>
      <c r="C72" s="16">
        <v>626</v>
      </c>
    </row>
    <row r="73" spans="1:3" ht="31.5" x14ac:dyDescent="0.25">
      <c r="A73" s="12" t="s">
        <v>119</v>
      </c>
      <c r="B73" s="27" t="s">
        <v>121</v>
      </c>
      <c r="C73" s="16">
        <v>570</v>
      </c>
    </row>
    <row r="74" spans="1:3" x14ac:dyDescent="0.25">
      <c r="A74" s="12" t="s">
        <v>122</v>
      </c>
      <c r="B74" s="27" t="s">
        <v>123</v>
      </c>
      <c r="C74" s="16">
        <v>626</v>
      </c>
    </row>
    <row r="75" spans="1:3" x14ac:dyDescent="0.25">
      <c r="A75" s="12" t="s">
        <v>124</v>
      </c>
      <c r="B75" s="27" t="s">
        <v>125</v>
      </c>
      <c r="C75" s="16">
        <v>16902</v>
      </c>
    </row>
    <row r="76" spans="1:3" s="7" customFormat="1" ht="31.5" x14ac:dyDescent="0.25">
      <c r="A76" s="13" t="s">
        <v>99</v>
      </c>
      <c r="B76" s="23" t="s">
        <v>20</v>
      </c>
      <c r="C76" s="15">
        <f>C77+C78</f>
        <v>912</v>
      </c>
    </row>
    <row r="77" spans="1:3" x14ac:dyDescent="0.25">
      <c r="A77" s="12" t="s">
        <v>141</v>
      </c>
      <c r="B77" s="27" t="s">
        <v>142</v>
      </c>
      <c r="C77" s="16">
        <v>481</v>
      </c>
    </row>
    <row r="78" spans="1:3" x14ac:dyDescent="0.25">
      <c r="A78" s="12" t="s">
        <v>100</v>
      </c>
      <c r="B78" s="27" t="s">
        <v>101</v>
      </c>
      <c r="C78" s="16">
        <v>431</v>
      </c>
    </row>
    <row r="79" spans="1:3" s="7" customFormat="1" ht="31.5" x14ac:dyDescent="0.25">
      <c r="A79" s="13" t="s">
        <v>102</v>
      </c>
      <c r="B79" s="23" t="s">
        <v>103</v>
      </c>
      <c r="C79" s="15">
        <f>C80+C83</f>
        <v>185463</v>
      </c>
    </row>
    <row r="80" spans="1:3" s="7" customFormat="1" ht="110.25" x14ac:dyDescent="0.25">
      <c r="A80" s="13" t="s">
        <v>104</v>
      </c>
      <c r="B80" s="23" t="s">
        <v>228</v>
      </c>
      <c r="C80" s="15">
        <f>C81</f>
        <v>115655</v>
      </c>
    </row>
    <row r="81" spans="1:3" ht="110.25" x14ac:dyDescent="0.25">
      <c r="A81" s="12" t="s">
        <v>21</v>
      </c>
      <c r="B81" s="27" t="s">
        <v>229</v>
      </c>
      <c r="C81" s="16">
        <f>C82</f>
        <v>115655</v>
      </c>
    </row>
    <row r="82" spans="1:3" ht="94.5" x14ac:dyDescent="0.25">
      <c r="A82" s="12" t="s">
        <v>22</v>
      </c>
      <c r="B82" s="27" t="s">
        <v>23</v>
      </c>
      <c r="C82" s="16">
        <v>115655</v>
      </c>
    </row>
    <row r="83" spans="1:3" ht="47.25" x14ac:dyDescent="0.25">
      <c r="A83" s="13" t="s">
        <v>105</v>
      </c>
      <c r="B83" s="23" t="s">
        <v>230</v>
      </c>
      <c r="C83" s="15">
        <f>C84</f>
        <v>69808</v>
      </c>
    </row>
    <row r="84" spans="1:3" ht="31.5" x14ac:dyDescent="0.25">
      <c r="A84" s="12" t="s">
        <v>106</v>
      </c>
      <c r="B84" s="27" t="s">
        <v>107</v>
      </c>
      <c r="C84" s="16">
        <f>C85</f>
        <v>69808</v>
      </c>
    </row>
    <row r="85" spans="1:3" ht="47.25" x14ac:dyDescent="0.25">
      <c r="A85" s="12" t="s">
        <v>24</v>
      </c>
      <c r="B85" s="27" t="s">
        <v>108</v>
      </c>
      <c r="C85" s="16">
        <f>47908+21900</f>
        <v>69808</v>
      </c>
    </row>
    <row r="86" spans="1:3" x14ac:dyDescent="0.25">
      <c r="A86" s="13" t="s">
        <v>110</v>
      </c>
      <c r="B86" s="23" t="s">
        <v>111</v>
      </c>
      <c r="C86" s="15">
        <f>SUM(C87:C97)</f>
        <v>98632</v>
      </c>
    </row>
    <row r="87" spans="1:3" ht="31.5" x14ac:dyDescent="0.25">
      <c r="A87" s="12" t="s">
        <v>28</v>
      </c>
      <c r="B87" s="27" t="s">
        <v>112</v>
      </c>
      <c r="C87" s="16">
        <v>1180</v>
      </c>
    </row>
    <row r="88" spans="1:3" ht="63" x14ac:dyDescent="0.25">
      <c r="A88" s="12" t="s">
        <v>29</v>
      </c>
      <c r="B88" s="27" t="s">
        <v>113</v>
      </c>
      <c r="C88" s="16">
        <v>2449</v>
      </c>
    </row>
    <row r="89" spans="1:3" ht="63" x14ac:dyDescent="0.25">
      <c r="A89" s="12" t="s">
        <v>30</v>
      </c>
      <c r="B89" s="27" t="s">
        <v>31</v>
      </c>
      <c r="C89" s="16">
        <v>1464</v>
      </c>
    </row>
    <row r="90" spans="1:3" ht="141.75" x14ac:dyDescent="0.25">
      <c r="A90" s="12" t="s">
        <v>32</v>
      </c>
      <c r="B90" s="27" t="s">
        <v>231</v>
      </c>
      <c r="C90" s="16">
        <v>10638</v>
      </c>
    </row>
    <row r="91" spans="1:3" s="7" customFormat="1" ht="63" x14ac:dyDescent="0.25">
      <c r="A91" s="12" t="s">
        <v>114</v>
      </c>
      <c r="B91" s="27" t="s">
        <v>115</v>
      </c>
      <c r="C91" s="16">
        <v>2394</v>
      </c>
    </row>
    <row r="92" spans="1:3" s="7" customFormat="1" ht="31.5" x14ac:dyDescent="0.25">
      <c r="A92" s="12" t="s">
        <v>163</v>
      </c>
      <c r="B92" s="27" t="s">
        <v>164</v>
      </c>
      <c r="C92" s="16">
        <v>11251</v>
      </c>
    </row>
    <row r="93" spans="1:3" ht="78.75" x14ac:dyDescent="0.25">
      <c r="A93" s="12" t="s">
        <v>33</v>
      </c>
      <c r="B93" s="27" t="s">
        <v>232</v>
      </c>
      <c r="C93" s="16">
        <v>336</v>
      </c>
    </row>
    <row r="94" spans="1:3" ht="47.25" x14ac:dyDescent="0.25">
      <c r="A94" s="12" t="s">
        <v>166</v>
      </c>
      <c r="B94" s="27" t="s">
        <v>165</v>
      </c>
      <c r="C94" s="16">
        <v>2614</v>
      </c>
    </row>
    <row r="95" spans="1:3" ht="78.75" x14ac:dyDescent="0.25">
      <c r="A95" s="12" t="s">
        <v>167</v>
      </c>
      <c r="B95" s="27" t="s">
        <v>169</v>
      </c>
      <c r="C95" s="16">
        <v>5880</v>
      </c>
    </row>
    <row r="96" spans="1:3" ht="47.25" x14ac:dyDescent="0.25">
      <c r="A96" s="12" t="s">
        <v>168</v>
      </c>
      <c r="B96" s="27" t="s">
        <v>170</v>
      </c>
      <c r="C96" s="16">
        <v>7991</v>
      </c>
    </row>
    <row r="97" spans="1:3" ht="31.5" x14ac:dyDescent="0.25">
      <c r="A97" s="12" t="s">
        <v>116</v>
      </c>
      <c r="B97" s="27" t="s">
        <v>117</v>
      </c>
      <c r="C97" s="16">
        <v>52435</v>
      </c>
    </row>
    <row r="98" spans="1:3" x14ac:dyDescent="0.25">
      <c r="A98" s="13" t="s">
        <v>143</v>
      </c>
      <c r="B98" s="23" t="s">
        <v>144</v>
      </c>
      <c r="C98" s="15">
        <f>SUM(C99:C101)</f>
        <v>14814</v>
      </c>
    </row>
    <row r="99" spans="1:3" ht="31.5" x14ac:dyDescent="0.25">
      <c r="A99" s="12" t="s">
        <v>145</v>
      </c>
      <c r="B99" s="27" t="s">
        <v>146</v>
      </c>
      <c r="C99" s="16">
        <v>9166</v>
      </c>
    </row>
    <row r="100" spans="1:3" ht="63" x14ac:dyDescent="0.25">
      <c r="A100" s="12" t="s">
        <v>261</v>
      </c>
      <c r="B100" s="27" t="s">
        <v>263</v>
      </c>
      <c r="C100" s="16">
        <v>2284</v>
      </c>
    </row>
    <row r="101" spans="1:3" ht="47.25" x14ac:dyDescent="0.25">
      <c r="A101" s="12" t="s">
        <v>262</v>
      </c>
      <c r="B101" s="27" t="s">
        <v>264</v>
      </c>
      <c r="C101" s="16">
        <v>3364</v>
      </c>
    </row>
    <row r="102" spans="1:3" x14ac:dyDescent="0.25">
      <c r="A102" s="13" t="s">
        <v>181</v>
      </c>
      <c r="B102" s="31" t="s">
        <v>182</v>
      </c>
      <c r="C102" s="15">
        <f>C103+C138</f>
        <v>3881653.0000000005</v>
      </c>
    </row>
    <row r="103" spans="1:3" ht="31.5" x14ac:dyDescent="0.25">
      <c r="A103" s="13" t="s">
        <v>183</v>
      </c>
      <c r="B103" s="31" t="s">
        <v>184</v>
      </c>
      <c r="C103" s="15">
        <f>C104+C107+C121+C133</f>
        <v>3895377.6000000006</v>
      </c>
    </row>
    <row r="104" spans="1:3" ht="31.5" x14ac:dyDescent="0.25">
      <c r="A104" s="13" t="s">
        <v>272</v>
      </c>
      <c r="B104" s="31" t="s">
        <v>295</v>
      </c>
      <c r="C104" s="15">
        <f>C105</f>
        <v>246082.4</v>
      </c>
    </row>
    <row r="105" spans="1:3" x14ac:dyDescent="0.25">
      <c r="A105" s="12" t="s">
        <v>274</v>
      </c>
      <c r="B105" s="32" t="s">
        <v>188</v>
      </c>
      <c r="C105" s="16">
        <f>C106</f>
        <v>246082.4</v>
      </c>
    </row>
    <row r="106" spans="1:3" ht="31.5" x14ac:dyDescent="0.25">
      <c r="A106" s="12" t="s">
        <v>273</v>
      </c>
      <c r="B106" s="32" t="s">
        <v>190</v>
      </c>
      <c r="C106" s="16">
        <v>246082.4</v>
      </c>
    </row>
    <row r="107" spans="1:3" ht="31.5" x14ac:dyDescent="0.25">
      <c r="A107" s="13" t="s">
        <v>276</v>
      </c>
      <c r="B107" s="31" t="s">
        <v>275</v>
      </c>
      <c r="C107" s="15">
        <f>C111+C112+C109+C108+C110</f>
        <v>959873.20000000007</v>
      </c>
    </row>
    <row r="108" spans="1:3" s="56" customFormat="1" ht="31.5" x14ac:dyDescent="0.25">
      <c r="A108" s="12" t="s">
        <v>304</v>
      </c>
      <c r="B108" s="32" t="s">
        <v>306</v>
      </c>
      <c r="C108" s="16">
        <v>3827.5</v>
      </c>
    </row>
    <row r="109" spans="1:3" ht="47.25" x14ac:dyDescent="0.25">
      <c r="A109" s="12" t="s">
        <v>296</v>
      </c>
      <c r="B109" s="32" t="s">
        <v>297</v>
      </c>
      <c r="C109" s="16">
        <v>32880.5</v>
      </c>
    </row>
    <row r="110" spans="1:3" s="56" customFormat="1" ht="78.75" x14ac:dyDescent="0.25">
      <c r="A110" s="12" t="s">
        <v>307</v>
      </c>
      <c r="B110" s="32" t="s">
        <v>308</v>
      </c>
      <c r="C110" s="16">
        <v>62151.6</v>
      </c>
    </row>
    <row r="111" spans="1:3" ht="63" x14ac:dyDescent="0.25">
      <c r="A111" s="12" t="s">
        <v>298</v>
      </c>
      <c r="B111" s="32" t="s">
        <v>234</v>
      </c>
      <c r="C111" s="16">
        <v>30667.3</v>
      </c>
    </row>
    <row r="112" spans="1:3" x14ac:dyDescent="0.25">
      <c r="A112" s="12" t="s">
        <v>277</v>
      </c>
      <c r="B112" s="32" t="s">
        <v>194</v>
      </c>
      <c r="C112" s="16">
        <f>C113</f>
        <v>830346.3</v>
      </c>
    </row>
    <row r="113" spans="1:3" x14ac:dyDescent="0.25">
      <c r="A113" s="12" t="s">
        <v>278</v>
      </c>
      <c r="B113" s="32" t="s">
        <v>196</v>
      </c>
      <c r="C113" s="16">
        <f>SUM(C114:C120)</f>
        <v>830346.3</v>
      </c>
    </row>
    <row r="114" spans="1:3" ht="78.75" x14ac:dyDescent="0.25">
      <c r="A114" s="12" t="s">
        <v>279</v>
      </c>
      <c r="B114" s="34" t="s">
        <v>197</v>
      </c>
      <c r="C114" s="16">
        <v>24178.5</v>
      </c>
    </row>
    <row r="115" spans="1:3" s="56" customFormat="1" ht="78.75" x14ac:dyDescent="0.25">
      <c r="A115" s="12" t="s">
        <v>279</v>
      </c>
      <c r="B115" s="34" t="s">
        <v>311</v>
      </c>
      <c r="C115" s="16">
        <v>312500</v>
      </c>
    </row>
    <row r="116" spans="1:3" s="56" customFormat="1" ht="94.5" x14ac:dyDescent="0.25">
      <c r="A116" s="12" t="s">
        <v>279</v>
      </c>
      <c r="B116" s="34" t="s">
        <v>312</v>
      </c>
      <c r="C116" s="16">
        <v>282375</v>
      </c>
    </row>
    <row r="117" spans="1:3" s="56" customFormat="1" ht="110.25" x14ac:dyDescent="0.25">
      <c r="A117" s="12" t="s">
        <v>279</v>
      </c>
      <c r="B117" s="34" t="s">
        <v>310</v>
      </c>
      <c r="C117" s="16">
        <v>61066.3</v>
      </c>
    </row>
    <row r="118" spans="1:3" ht="126" x14ac:dyDescent="0.25">
      <c r="A118" s="12" t="s">
        <v>279</v>
      </c>
      <c r="B118" s="34" t="s">
        <v>309</v>
      </c>
      <c r="C118" s="16">
        <v>10000</v>
      </c>
    </row>
    <row r="119" spans="1:3" s="56" customFormat="1" ht="110.25" x14ac:dyDescent="0.25">
      <c r="A119" s="12" t="s">
        <v>302</v>
      </c>
      <c r="B119" s="34" t="s">
        <v>305</v>
      </c>
      <c r="C119" s="16">
        <v>729.1</v>
      </c>
    </row>
    <row r="120" spans="1:3" s="56" customFormat="1" ht="114.75" customHeight="1" x14ac:dyDescent="0.25">
      <c r="A120" s="12" t="s">
        <v>319</v>
      </c>
      <c r="B120" s="73" t="s">
        <v>318</v>
      </c>
      <c r="C120" s="16">
        <v>139497.4</v>
      </c>
    </row>
    <row r="121" spans="1:3" ht="31.5" x14ac:dyDescent="0.25">
      <c r="A121" s="13" t="s">
        <v>280</v>
      </c>
      <c r="B121" s="31" t="s">
        <v>281</v>
      </c>
      <c r="C121" s="15">
        <f>C122+C124+C126</f>
        <v>2635987.8000000003</v>
      </c>
    </row>
    <row r="122" spans="1:3" s="56" customFormat="1" ht="63" x14ac:dyDescent="0.25">
      <c r="A122" s="12" t="s">
        <v>282</v>
      </c>
      <c r="B122" s="32" t="s">
        <v>283</v>
      </c>
      <c r="C122" s="16">
        <f>C123</f>
        <v>0</v>
      </c>
    </row>
    <row r="123" spans="1:3" s="56" customFormat="1" ht="63" x14ac:dyDescent="0.25">
      <c r="A123" s="12" t="s">
        <v>284</v>
      </c>
      <c r="B123" s="32" t="s">
        <v>285</v>
      </c>
      <c r="C123" s="16"/>
    </row>
    <row r="124" spans="1:3" ht="78.75" x14ac:dyDescent="0.25">
      <c r="A124" s="12" t="s">
        <v>286</v>
      </c>
      <c r="B124" s="32" t="s">
        <v>203</v>
      </c>
      <c r="C124" s="16">
        <f>C125</f>
        <v>35213.9</v>
      </c>
    </row>
    <row r="125" spans="1:3" ht="78.75" x14ac:dyDescent="0.25">
      <c r="A125" s="12" t="s">
        <v>287</v>
      </c>
      <c r="B125" s="32" t="s">
        <v>204</v>
      </c>
      <c r="C125" s="16">
        <v>35213.9</v>
      </c>
    </row>
    <row r="126" spans="1:3" x14ac:dyDescent="0.25">
      <c r="A126" s="12" t="s">
        <v>288</v>
      </c>
      <c r="B126" s="32" t="s">
        <v>206</v>
      </c>
      <c r="C126" s="16">
        <f>C127</f>
        <v>2600773.9000000004</v>
      </c>
    </row>
    <row r="127" spans="1:3" x14ac:dyDescent="0.25">
      <c r="A127" s="12" t="s">
        <v>289</v>
      </c>
      <c r="B127" s="32" t="s">
        <v>208</v>
      </c>
      <c r="C127" s="16">
        <f>SUM(C128:C132)</f>
        <v>2600773.9000000004</v>
      </c>
    </row>
    <row r="128" spans="1:3" ht="189" x14ac:dyDescent="0.25">
      <c r="A128" s="12" t="s">
        <v>290</v>
      </c>
      <c r="B128" s="35" t="s">
        <v>218</v>
      </c>
      <c r="C128" s="16">
        <v>1875459.3</v>
      </c>
    </row>
    <row r="129" spans="1:3" ht="78.75" x14ac:dyDescent="0.25">
      <c r="A129" s="12" t="s">
        <v>291</v>
      </c>
      <c r="B129" s="36" t="s">
        <v>209</v>
      </c>
      <c r="C129" s="16">
        <v>1391.3</v>
      </c>
    </row>
    <row r="130" spans="1:3" ht="47.25" x14ac:dyDescent="0.25">
      <c r="A130" s="12" t="s">
        <v>291</v>
      </c>
      <c r="B130" s="35" t="s">
        <v>271</v>
      </c>
      <c r="C130" s="16">
        <v>2520.1</v>
      </c>
    </row>
    <row r="131" spans="1:3" ht="110.25" x14ac:dyDescent="0.25">
      <c r="A131" s="12" t="s">
        <v>292</v>
      </c>
      <c r="B131" s="35" t="s">
        <v>219</v>
      </c>
      <c r="C131" s="16">
        <v>5646.3</v>
      </c>
    </row>
    <row r="132" spans="1:3" ht="141.75" x14ac:dyDescent="0.25">
      <c r="A132" s="12" t="s">
        <v>290</v>
      </c>
      <c r="B132" s="35" t="s">
        <v>220</v>
      </c>
      <c r="C132" s="16">
        <v>715756.9</v>
      </c>
    </row>
    <row r="133" spans="1:3" x14ac:dyDescent="0.25">
      <c r="A133" s="13" t="s">
        <v>293</v>
      </c>
      <c r="B133" s="31" t="s">
        <v>211</v>
      </c>
      <c r="C133" s="15">
        <f>C134+C135</f>
        <v>53434.2</v>
      </c>
    </row>
    <row r="134" spans="1:3" ht="47.25" x14ac:dyDescent="0.25">
      <c r="A134" s="12" t="s">
        <v>294</v>
      </c>
      <c r="B134" s="32" t="s">
        <v>213</v>
      </c>
      <c r="C134" s="16"/>
    </row>
    <row r="135" spans="1:3" s="56" customFormat="1" ht="31.5" x14ac:dyDescent="0.25">
      <c r="A135" s="12" t="s">
        <v>299</v>
      </c>
      <c r="B135" s="32" t="s">
        <v>215</v>
      </c>
      <c r="C135" s="16">
        <f>SUM(C136:C137)</f>
        <v>53434.2</v>
      </c>
    </row>
    <row r="136" spans="1:3" s="56" customFormat="1" ht="63" x14ac:dyDescent="0.25">
      <c r="A136" s="12" t="s">
        <v>320</v>
      </c>
      <c r="B136" s="32" t="s">
        <v>317</v>
      </c>
      <c r="C136" s="16">
        <v>3345</v>
      </c>
    </row>
    <row r="137" spans="1:3" s="56" customFormat="1" ht="94.5" x14ac:dyDescent="0.25">
      <c r="A137" s="12" t="s">
        <v>320</v>
      </c>
      <c r="B137" s="65" t="s">
        <v>303</v>
      </c>
      <c r="C137" s="66">
        <v>50089.2</v>
      </c>
    </row>
    <row r="138" spans="1:3" s="56" customFormat="1" ht="47.25" x14ac:dyDescent="0.25">
      <c r="A138" s="60" t="s">
        <v>313</v>
      </c>
      <c r="B138" s="61" t="s">
        <v>315</v>
      </c>
      <c r="C138" s="66">
        <f>C139</f>
        <v>-13724.6</v>
      </c>
    </row>
    <row r="139" spans="1:3" s="56" customFormat="1" ht="48" thickBot="1" x14ac:dyDescent="0.3">
      <c r="A139" s="71" t="s">
        <v>316</v>
      </c>
      <c r="B139" s="62" t="s">
        <v>314</v>
      </c>
      <c r="C139" s="72">
        <v>-13724.6</v>
      </c>
    </row>
    <row r="140" spans="1:3" ht="16.5" thickBot="1" x14ac:dyDescent="0.3">
      <c r="A140" s="67"/>
      <c r="B140" s="68" t="s">
        <v>216</v>
      </c>
      <c r="C140" s="69">
        <f>C102+C13</f>
        <v>7838887</v>
      </c>
    </row>
    <row r="141" spans="1:3" ht="48" thickBot="1" x14ac:dyDescent="0.3">
      <c r="A141" s="67"/>
      <c r="B141" s="68" t="s">
        <v>217</v>
      </c>
      <c r="C141" s="70">
        <f>C140-C102-C16</f>
        <v>3062330.9999999995</v>
      </c>
    </row>
  </sheetData>
  <mergeCells count="8">
    <mergeCell ref="A8:C8"/>
    <mergeCell ref="A9:C9"/>
    <mergeCell ref="A1:C1"/>
    <mergeCell ref="A2:C2"/>
    <mergeCell ref="A3:C3"/>
    <mergeCell ref="A4:C4"/>
    <mergeCell ref="A5:C5"/>
    <mergeCell ref="A7:C7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otdel</cp:lastModifiedBy>
  <cp:lastPrinted>2017-06-14T08:28:35Z</cp:lastPrinted>
  <dcterms:created xsi:type="dcterms:W3CDTF">1999-02-24T08:03:27Z</dcterms:created>
  <dcterms:modified xsi:type="dcterms:W3CDTF">2017-06-14T08:29:23Z</dcterms:modified>
</cp:coreProperties>
</file>