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0" yWindow="105" windowWidth="10080" windowHeight="9000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'!$10:$12</definedName>
  </definedNames>
  <calcPr calcId="124519"/>
</workbook>
</file>

<file path=xl/calcChain.xml><?xml version="1.0" encoding="utf-8"?>
<calcChain xmlns="http://schemas.openxmlformats.org/spreadsheetml/2006/main">
  <c r="C126" i="20"/>
  <c r="C120"/>
  <c r="C119" s="1"/>
  <c r="C117"/>
  <c r="C115"/>
  <c r="C111"/>
  <c r="C110" s="1"/>
  <c r="C107" s="1"/>
  <c r="C105"/>
  <c r="C104" s="1"/>
  <c r="C98"/>
  <c r="C86"/>
  <c r="C84"/>
  <c r="C83" s="1"/>
  <c r="C81"/>
  <c r="C80" s="1"/>
  <c r="C76"/>
  <c r="C71"/>
  <c r="C70" s="1"/>
  <c r="C65"/>
  <c r="C64" s="1"/>
  <c r="C63" s="1"/>
  <c r="C61"/>
  <c r="C60" s="1"/>
  <c r="C56"/>
  <c r="C55" s="1"/>
  <c r="C50" s="1"/>
  <c r="C52"/>
  <c r="C51" s="1"/>
  <c r="C46"/>
  <c r="C44"/>
  <c r="C41"/>
  <c r="C39"/>
  <c r="C36"/>
  <c r="C28"/>
  <c r="C27" s="1"/>
  <c r="C22"/>
  <c r="C21" s="1"/>
  <c r="C15"/>
  <c r="C14" s="1"/>
  <c r="H137" i="15"/>
  <c r="H135"/>
  <c r="H129"/>
  <c r="H128"/>
  <c r="H126"/>
  <c r="H124"/>
  <c r="H123" s="1"/>
  <c r="H120"/>
  <c r="H119" s="1"/>
  <c r="H113" s="1"/>
  <c r="H111"/>
  <c r="H110"/>
  <c r="H109" s="1"/>
  <c r="H108" s="1"/>
  <c r="H104"/>
  <c r="H92"/>
  <c r="H90"/>
  <c r="H88"/>
  <c r="H87" s="1"/>
  <c r="H85"/>
  <c r="H84" s="1"/>
  <c r="H80"/>
  <c r="H75"/>
  <c r="H74" s="1"/>
  <c r="H68"/>
  <c r="H67" s="1"/>
  <c r="H66" s="1"/>
  <c r="H49" s="1"/>
  <c r="H64"/>
  <c r="H63"/>
  <c r="H59"/>
  <c r="H58"/>
  <c r="H56"/>
  <c r="H55"/>
  <c r="H52"/>
  <c r="H51"/>
  <c r="H46"/>
  <c r="H44"/>
  <c r="H43" s="1"/>
  <c r="H41"/>
  <c r="H39"/>
  <c r="H38"/>
  <c r="H36"/>
  <c r="H28"/>
  <c r="H27" s="1"/>
  <c r="H22"/>
  <c r="H21" s="1"/>
  <c r="H15"/>
  <c r="H14" s="1"/>
  <c r="G137"/>
  <c r="G135" s="1"/>
  <c r="G129"/>
  <c r="G128" s="1"/>
  <c r="G123" s="1"/>
  <c r="G126"/>
  <c r="G124"/>
  <c r="G120"/>
  <c r="G119"/>
  <c r="G113" s="1"/>
  <c r="G111"/>
  <c r="G110" s="1"/>
  <c r="G104"/>
  <c r="G92"/>
  <c r="G90"/>
  <c r="G88"/>
  <c r="G87"/>
  <c r="G85"/>
  <c r="G84"/>
  <c r="G80"/>
  <c r="G75"/>
  <c r="G74" s="1"/>
  <c r="G68"/>
  <c r="G67" s="1"/>
  <c r="G66" s="1"/>
  <c r="G49" s="1"/>
  <c r="G64"/>
  <c r="G63"/>
  <c r="G59"/>
  <c r="G58"/>
  <c r="G56"/>
  <c r="G55"/>
  <c r="G52"/>
  <c r="G51"/>
  <c r="G46"/>
  <c r="G44"/>
  <c r="G41"/>
  <c r="G39"/>
  <c r="G36"/>
  <c r="G28"/>
  <c r="G27" s="1"/>
  <c r="G22"/>
  <c r="G21"/>
  <c r="G15"/>
  <c r="G14" s="1"/>
  <c r="E104"/>
  <c r="E92"/>
  <c r="E90"/>
  <c r="E88"/>
  <c r="E87"/>
  <c r="E85"/>
  <c r="E84"/>
  <c r="E80"/>
  <c r="E75"/>
  <c r="E74" s="1"/>
  <c r="E68"/>
  <c r="E67" s="1"/>
  <c r="E66" s="1"/>
  <c r="E64"/>
  <c r="E63"/>
  <c r="E59"/>
  <c r="E58"/>
  <c r="E56"/>
  <c r="E55"/>
  <c r="E52"/>
  <c r="E51"/>
  <c r="E46"/>
  <c r="E44"/>
  <c r="E43"/>
  <c r="E41"/>
  <c r="E39"/>
  <c r="E36"/>
  <c r="E28"/>
  <c r="E27" s="1"/>
  <c r="E22"/>
  <c r="E21" s="1"/>
  <c r="E15"/>
  <c r="E14" s="1"/>
  <c r="D104"/>
  <c r="D92"/>
  <c r="D90"/>
  <c r="D88"/>
  <c r="D87"/>
  <c r="D85"/>
  <c r="D84"/>
  <c r="D80"/>
  <c r="D75"/>
  <c r="D74" s="1"/>
  <c r="D68"/>
  <c r="D67" s="1"/>
  <c r="D66" s="1"/>
  <c r="D49" s="1"/>
  <c r="D64"/>
  <c r="D63"/>
  <c r="D59"/>
  <c r="D58"/>
  <c r="D56"/>
  <c r="D55"/>
  <c r="D52"/>
  <c r="D51"/>
  <c r="D46"/>
  <c r="D44"/>
  <c r="D43" s="1"/>
  <c r="D13" s="1"/>
  <c r="D41"/>
  <c r="D39"/>
  <c r="D36"/>
  <c r="D28"/>
  <c r="D27"/>
  <c r="D22"/>
  <c r="D21"/>
  <c r="D15"/>
  <c r="D14"/>
  <c r="C104"/>
  <c r="C92"/>
  <c r="C90"/>
  <c r="C88"/>
  <c r="C87" s="1"/>
  <c r="C85"/>
  <c r="C84" s="1"/>
  <c r="C83" s="1"/>
  <c r="C80"/>
  <c r="C75"/>
  <c r="C74"/>
  <c r="C68"/>
  <c r="C67"/>
  <c r="C66" s="1"/>
  <c r="C64"/>
  <c r="C63" s="1"/>
  <c r="C59"/>
  <c r="C58" s="1"/>
  <c r="C56"/>
  <c r="C55" s="1"/>
  <c r="C50" s="1"/>
  <c r="C49" s="1"/>
  <c r="C52"/>
  <c r="C51" s="1"/>
  <c r="C46"/>
  <c r="C44"/>
  <c r="C43"/>
  <c r="C41"/>
  <c r="C39"/>
  <c r="C36"/>
  <c r="C28"/>
  <c r="C27" s="1"/>
  <c r="C22"/>
  <c r="C21" s="1"/>
  <c r="C15"/>
  <c r="C14" s="1"/>
  <c r="F104"/>
  <c r="F59"/>
  <c r="F92"/>
  <c r="F15"/>
  <c r="F14"/>
  <c r="F120"/>
  <c r="F119"/>
  <c r="F113" s="1"/>
  <c r="F137"/>
  <c r="F135" s="1"/>
  <c r="F129"/>
  <c r="F128" s="1"/>
  <c r="F123" s="1"/>
  <c r="F126"/>
  <c r="F124"/>
  <c r="F111"/>
  <c r="F110"/>
  <c r="F90"/>
  <c r="F88"/>
  <c r="F85"/>
  <c r="F84"/>
  <c r="F83" s="1"/>
  <c r="F80"/>
  <c r="F75"/>
  <c r="F74"/>
  <c r="F68"/>
  <c r="F67"/>
  <c r="F66" s="1"/>
  <c r="F64"/>
  <c r="F63" s="1"/>
  <c r="F58"/>
  <c r="F56"/>
  <c r="F55"/>
  <c r="F50" s="1"/>
  <c r="F49" s="1"/>
  <c r="F52"/>
  <c r="F51"/>
  <c r="F46"/>
  <c r="F43" s="1"/>
  <c r="F41"/>
  <c r="F39"/>
  <c r="F38" s="1"/>
  <c r="F35" s="1"/>
  <c r="F36"/>
  <c r="F28"/>
  <c r="F27"/>
  <c r="F22"/>
  <c r="F21"/>
  <c r="F44"/>
  <c r="F87"/>
  <c r="E83"/>
  <c r="E38"/>
  <c r="E35" s="1"/>
  <c r="E50"/>
  <c r="E49" s="1"/>
  <c r="D83"/>
  <c r="D38"/>
  <c r="D35"/>
  <c r="D50"/>
  <c r="C38"/>
  <c r="C35" s="1"/>
  <c r="G38"/>
  <c r="G35"/>
  <c r="G50"/>
  <c r="G43"/>
  <c r="H35"/>
  <c r="H50"/>
  <c r="G83"/>
  <c r="F13" l="1"/>
  <c r="F109"/>
  <c r="F108" s="1"/>
  <c r="F141" s="1"/>
  <c r="F142" s="1"/>
  <c r="G13"/>
  <c r="H13"/>
  <c r="H83"/>
  <c r="C13"/>
  <c r="E13"/>
  <c r="G109"/>
  <c r="G108" s="1"/>
  <c r="G141" s="1"/>
  <c r="G142" s="1"/>
  <c r="H141"/>
  <c r="H142" s="1"/>
  <c r="C38" i="20"/>
  <c r="C35" s="1"/>
  <c r="C43"/>
  <c r="C49"/>
  <c r="C79"/>
  <c r="C114"/>
  <c r="C103" s="1"/>
  <c r="C102" s="1"/>
  <c r="C13" l="1"/>
  <c r="C128" s="1"/>
  <c r="C129" s="1"/>
</calcChain>
</file>

<file path=xl/sharedStrings.xml><?xml version="1.0" encoding="utf-8"?>
<sst xmlns="http://schemas.openxmlformats.org/spreadsheetml/2006/main" count="520" uniqueCount="277">
  <si>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</si>
  <si>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</si>
  <si>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</si>
  <si>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</si>
  <si>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</si>
  <si>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</si>
  <si>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</si>
  <si>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</si>
  <si>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</si>
  <si>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</si>
  <si>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</si>
  <si>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</si>
  <si>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</si>
  <si>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</si>
  <si>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</si>
  <si>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</si>
  <si>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</si>
  <si>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</si>
  <si>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</si>
  <si>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</si>
  <si>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</si>
  <si>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</si>
  <si>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</si>
  <si>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</si>
  <si>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</si>
  <si>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</si>
  <si>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</si>
  <si>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</si>
  <si>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</si>
  <si>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</si>
  <si>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</si>
  <si>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</si>
  <si>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</si>
  <si>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</si>
  <si>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</si>
  <si>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</si>
  <si>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</si>
  <si>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</si>
  <si>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</si>
  <si>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</si>
  <si>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</si>
  <si>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</si>
  <si>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</si>
  <si>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</si>
  <si>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</si>
  <si>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</si>
  <si>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</si>
  <si>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</si>
  <si>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</si>
  <si>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</si>
  <si>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</si>
  <si>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</si>
  <si>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</si>
  <si>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</si>
  <si>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</si>
  <si>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</si>
  <si>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</si>
  <si>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</si>
  <si>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</si>
  <si>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</si>
  <si>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</si>
  <si>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</si>
  <si>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</si>
  <si>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</si>
  <si>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</si>
  <si>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</si>
  <si>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</si>
  <si>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</si>
  <si>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</si>
  <si>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</si>
  <si>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</si>
  <si>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</si>
  <si>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</si>
  <si>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</si>
  <si>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</si>
  <si>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</si>
  <si>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</si>
  <si>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</si>
  <si>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</si>
  <si>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</si>
  <si>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</si>
  <si>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</si>
  <si>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</si>
  <si>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</si>
  <si>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</si>
  <si>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</si>
  <si>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</si>
  <si>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</si>
  <si>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</si>
  <si>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</si>
  <si>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</si>
  <si>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</si>
  <si>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</si>
  <si>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</si>
  <si>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</si>
  <si>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</si>
  <si>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</si>
  <si>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</si>
  <si>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</si>
  <si>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</si>
  <si>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</si>
  <si>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</si>
  <si>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</si>
  <si>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</si>
  <si>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</si>
  <si>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</si>
  <si>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</si>
  <si>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</si>
  <si>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</si>
  <si>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</si>
  <si>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</si>
  <si>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</si>
  <si>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</si>
  <si>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</si>
  <si>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</si>
  <si>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</si>
  <si>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</si>
  <si>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</si>
  <si>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</si>
  <si>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</si>
  <si>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</si>
  <si>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</si>
  <si>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</si>
  <si>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</si>
  <si>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</si>
  <si>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</si>
  <si>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</si>
  <si>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</si>
  <si>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</si>
  <si>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</si>
  <si>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</si>
  <si>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</si>
  <si>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</si>
  <si>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</si>
  <si>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</si>
  <si>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</si>
  <si>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</si>
  <si>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</si>
  <si>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</si>
  <si>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</si>
  <si>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</si>
  <si>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</si>
  <si>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</si>
  <si>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</si>
  <si>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</si>
  <si>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</si>
  <si>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</si>
  <si>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</si>
  <si>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</si>
  <si>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</si>
  <si>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</si>
  <si>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</si>
  <si>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</si>
  <si>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</si>
  <si>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</si>
  <si>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</si>
  <si>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</si>
  <si>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</si>
  <si>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</si>
  <si>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</si>
  <si>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</si>
  <si>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</si>
  <si>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</si>
  <si>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</si>
  <si>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</si>
  <si>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</si>
  <si>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</si>
  <si>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</si>
  <si>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</si>
  <si>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</si>
  <si>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</si>
  <si>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</si>
  <si>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</si>
  <si>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</si>
  <si>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</si>
  <si>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</si>
  <si>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</si>
  <si>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</si>
  <si>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</si>
  <si>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</si>
  <si>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</si>
  <si>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</si>
  <si>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</si>
  <si>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</si>
  <si>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</si>
  <si>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</si>
  <si>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</si>
  <si>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</si>
  <si>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</si>
  <si>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</si>
  <si>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</si>
  <si>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</si>
  <si>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</si>
  <si>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</si>
  <si>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</si>
  <si>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</si>
  <si>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</si>
  <si>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</si>
  <si>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</si>
  <si>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</si>
  <si>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</si>
  <si>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</si>
  <si>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</si>
  <si>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</si>
  <si>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</si>
  <si>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</si>
  <si>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</si>
  <si>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</si>
  <si>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</si>
  <si>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</si>
  <si>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</si>
  <si>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</si>
  <si>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</si>
  <si>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</si>
  <si>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</si>
  <si>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</si>
  <si>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</si>
  <si>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</si>
  <si>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</si>
  <si>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</si>
  <si>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</si>
  <si>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</si>
  <si>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</si>
  <si>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</si>
  <si>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</si>
  <si>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</si>
  <si>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</si>
  <si>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</si>
  <si>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</si>
  <si>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</si>
  <si>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</si>
  <si>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</si>
  <si>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</si>
  <si>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</si>
  <si>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</si>
  <si>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</si>
  <si>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</si>
  <si>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</si>
  <si>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</si>
  <si>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</si>
  <si>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</si>
  <si>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</si>
  <si>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</si>
  <si>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</si>
  <si>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</si>
  <si>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</si>
  <si>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</si>
  <si>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</si>
  <si>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</si>
  <si>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</si>
  <si>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</si>
  <si>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</si>
  <si>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</si>
  <si>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</si>
  <si>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</si>
  <si>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</si>
  <si>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</si>
  <si>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</si>
  <si>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</si>
  <si>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</si>
  <si>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</si>
  <si>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</si>
  <si>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</si>
  <si>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</si>
  <si>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</si>
  <si>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</si>
  <si>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</si>
  <si>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</si>
  <si>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</si>
  <si>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</si>
  <si>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</si>
  <si>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</si>
  <si>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737 2 02 02999 04 0000 151</t>
  </si>
  <si>
    <t>Субсидии из бюджета Астраханской области бюджетам муниципальных образований Астраханской области на софинансирование объектов капитального строительства муниципальной собственности, включенных в перечень мероприятий государственной программы "Развитие физической культуры и спорта в Астраханской области"</t>
  </si>
  <si>
    <t xml:space="preserve">739 2 02 04025 04 0000 151 </t>
  </si>
  <si>
    <t>Прогноз на 2017 год</t>
  </si>
  <si>
    <t xml:space="preserve"> от                    №       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</si>
</sst>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vertical="center" wrapText="1"/>
    </xf>
    <xf numFmtId="165" fontId="2" fillId="0" borderId="7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5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justify" vertical="center" wrapText="1"/>
    </xf>
    <xf numFmtId="165" fontId="3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left" vertical="center" wrapText="1"/>
    </xf>
    <xf numFmtId="165" fontId="2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165" fontId="7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5" fontId="2" fillId="0" borderId="4" xfId="43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6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6" fontId="10" fillId="0" borderId="0" xfId="43" applyNumberFormat="1" applyFont="1" applyFill="1" applyAlignment="1">
      <alignment horizontal="right" vertical="top"/>
    </xf>
    <xf numFmtId="0" fontId="10" fillId="0" borderId="0" xfId="12" applyFont="1" applyFill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RowHeight="15.75"/>
  <cols>
    <col min="1" max="1" width="29.85546875" style="8" customWidth="1"/>
    <col min="2" max="2" width="73.85546875" style="3" customWidth="1"/>
    <col min="3" max="5" width="15.42578125" style="3" customWidth="1"/>
    <col min="6" max="8" width="13.28515625" style="14" customWidth="1"/>
    <col min="9" max="9" width="10.140625" style="4" customWidth="1"/>
    <col min="10" max="16384" width="9.140625" style="4"/>
  </cols>
  <sheetData>
    <row r="1" spans="1:8" ht="18.75">
      <c r="A1" s="62" t="s">
        <v>226</v>
      </c>
      <c r="B1" s="62"/>
      <c r="C1" s="62"/>
      <c r="D1" s="62"/>
      <c r="E1" s="62"/>
      <c r="F1" s="62"/>
      <c r="G1" s="4"/>
      <c r="H1" s="4"/>
    </row>
    <row r="2" spans="1:8" ht="18.75">
      <c r="A2" s="63" t="s">
        <v>223</v>
      </c>
      <c r="B2" s="63"/>
      <c r="C2" s="63"/>
      <c r="D2" s="63"/>
      <c r="E2" s="63"/>
      <c r="F2" s="63"/>
      <c r="G2" s="4"/>
      <c r="H2" s="4"/>
    </row>
    <row r="3" spans="1:8" ht="15.75" customHeight="1">
      <c r="A3" s="63" t="s">
        <v>224</v>
      </c>
      <c r="B3" s="63"/>
      <c r="C3" s="63"/>
      <c r="D3" s="63"/>
      <c r="E3" s="63"/>
      <c r="F3" s="63"/>
      <c r="G3" s="4"/>
      <c r="H3" s="4"/>
    </row>
    <row r="4" spans="1:8" ht="18.75">
      <c r="A4" s="63" t="s">
        <v>225</v>
      </c>
      <c r="B4" s="63"/>
      <c r="C4" s="63"/>
      <c r="D4" s="63"/>
      <c r="E4" s="63"/>
      <c r="F4" s="63"/>
      <c r="G4" s="4"/>
      <c r="H4" s="4"/>
    </row>
    <row r="5" spans="1:8" ht="18.75">
      <c r="A5" s="63" t="s">
        <v>257</v>
      </c>
      <c r="B5" s="63"/>
      <c r="C5" s="63"/>
      <c r="D5" s="63"/>
      <c r="E5" s="63"/>
      <c r="F5" s="63"/>
      <c r="G5" s="4"/>
      <c r="H5" s="4"/>
    </row>
    <row r="6" spans="1:8" ht="18.75">
      <c r="A6" s="17"/>
      <c r="B6" s="43"/>
      <c r="C6" s="43"/>
      <c r="D6" s="43"/>
      <c r="E6" s="43"/>
      <c r="F6" s="18"/>
      <c r="G6" s="18"/>
      <c r="H6" s="18"/>
    </row>
    <row r="7" spans="1:8" s="19" customFormat="1" ht="18.75">
      <c r="A7" s="61" t="s">
        <v>37</v>
      </c>
      <c r="B7" s="61"/>
      <c r="C7" s="61"/>
      <c r="D7" s="61"/>
      <c r="E7" s="61"/>
      <c r="F7" s="61"/>
    </row>
    <row r="8" spans="1:8" s="19" customFormat="1" ht="18.75">
      <c r="A8" s="61" t="s">
        <v>36</v>
      </c>
      <c r="B8" s="61"/>
      <c r="C8" s="61"/>
      <c r="D8" s="61"/>
      <c r="E8" s="61"/>
      <c r="F8" s="61"/>
    </row>
    <row r="9" spans="1:8" s="19" customFormat="1" ht="18.75">
      <c r="A9" s="61" t="s">
        <v>258</v>
      </c>
      <c r="B9" s="61"/>
      <c r="C9" s="61"/>
      <c r="D9" s="61"/>
      <c r="E9" s="61"/>
      <c r="F9" s="61"/>
    </row>
    <row r="10" spans="1:8" ht="16.5" thickBot="1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5" thickBot="1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9"/>
  <sheetViews>
    <sheetView tabSelected="1" view="pageLayout" zoomScale="70" zoomScaleNormal="90" zoomScaleSheetLayoutView="100" zoomScalePageLayoutView="70" workbookViewId="0">
      <selection activeCell="C65" sqref="C65"/>
    </sheetView>
  </sheetViews>
  <sheetFormatPr defaultRowHeight="15.75"/>
  <cols>
    <col min="1" max="1" width="34.42578125" style="8" customWidth="1"/>
    <col min="2" max="2" width="73.85546875" style="3" customWidth="1"/>
    <col min="3" max="3" width="16.85546875" style="14" customWidth="1"/>
    <col min="4" max="4" width="10.140625" style="4" customWidth="1"/>
    <col min="5" max="16384" width="9.140625" style="4"/>
  </cols>
  <sheetData>
    <row r="1" spans="1:3" ht="18.75">
      <c r="A1" s="64" t="s">
        <v>226</v>
      </c>
      <c r="B1" s="64"/>
      <c r="C1" s="64"/>
    </row>
    <row r="2" spans="1:3" ht="18.75">
      <c r="A2" s="65" t="s">
        <v>223</v>
      </c>
      <c r="B2" s="65"/>
      <c r="C2" s="65"/>
    </row>
    <row r="3" spans="1:3" ht="15.75" customHeight="1">
      <c r="A3" s="65" t="s">
        <v>224</v>
      </c>
      <c r="B3" s="65"/>
      <c r="C3" s="65"/>
    </row>
    <row r="4" spans="1:3" ht="18.75">
      <c r="A4" s="65" t="s">
        <v>225</v>
      </c>
      <c r="B4" s="65"/>
      <c r="C4" s="65"/>
    </row>
    <row r="5" spans="1:3" ht="18.75">
      <c r="A5" s="65" t="s">
        <v>276</v>
      </c>
      <c r="B5" s="65"/>
      <c r="C5" s="65"/>
    </row>
    <row r="6" spans="1:3" ht="18.75">
      <c r="A6" s="17"/>
      <c r="B6" s="43"/>
      <c r="C6" s="18"/>
    </row>
    <row r="7" spans="1:3" s="19" customFormat="1" ht="18.75">
      <c r="A7" s="61" t="s">
        <v>37</v>
      </c>
      <c r="B7" s="61"/>
      <c r="C7" s="61"/>
    </row>
    <row r="8" spans="1:3" s="19" customFormat="1" ht="18.75">
      <c r="A8" s="61" t="s">
        <v>36</v>
      </c>
      <c r="B8" s="61"/>
      <c r="C8" s="61"/>
    </row>
    <row r="9" spans="1:3" s="19" customFormat="1" ht="18.75">
      <c r="A9" s="61" t="s">
        <v>258</v>
      </c>
      <c r="B9" s="61"/>
      <c r="C9" s="61"/>
    </row>
    <row r="10" spans="1:3" ht="16.5" thickBot="1">
      <c r="A10" s="9"/>
      <c r="B10" s="1"/>
      <c r="C10" s="54" t="s">
        <v>222</v>
      </c>
    </row>
    <row r="11" spans="1:3" ht="55.5" customHeight="1" thickBot="1">
      <c r="A11" s="10" t="s">
        <v>38</v>
      </c>
      <c r="B11" s="5" t="s">
        <v>34</v>
      </c>
      <c r="C11" s="55" t="s">
        <v>275</v>
      </c>
    </row>
    <row r="12" spans="1:3" s="2" customFormat="1" ht="16.5" thickBot="1">
      <c r="A12" s="11">
        <v>1</v>
      </c>
      <c r="B12" s="6" t="s">
        <v>35</v>
      </c>
      <c r="C12" s="29">
        <v>3</v>
      </c>
    </row>
    <row r="13" spans="1:3">
      <c r="A13" s="20" t="s">
        <v>39</v>
      </c>
      <c r="B13" s="21" t="s">
        <v>40</v>
      </c>
      <c r="C13" s="22">
        <f>C14+C27+C43+C49+C70+C76+C79+C86+C35+C21+C98</f>
        <v>3920234</v>
      </c>
    </row>
    <row r="14" spans="1:3">
      <c r="A14" s="13" t="s">
        <v>41</v>
      </c>
      <c r="B14" s="23" t="s">
        <v>42</v>
      </c>
      <c r="C14" s="15">
        <f>C15</f>
        <v>1966884</v>
      </c>
    </row>
    <row r="15" spans="1:3">
      <c r="A15" s="13" t="s">
        <v>43</v>
      </c>
      <c r="B15" s="23" t="s">
        <v>175</v>
      </c>
      <c r="C15" s="15">
        <f>C17+C18+C19+C20</f>
        <v>1966884</v>
      </c>
    </row>
    <row r="16" spans="1:3" ht="28.5" customHeight="1">
      <c r="A16" s="13"/>
      <c r="B16" s="24" t="s">
        <v>44</v>
      </c>
      <c r="C16" s="56">
        <v>894903</v>
      </c>
    </row>
    <row r="17" spans="1:3" ht="63">
      <c r="A17" s="12" t="s">
        <v>45</v>
      </c>
      <c r="B17" s="25" t="s">
        <v>126</v>
      </c>
      <c r="C17" s="16">
        <v>1902960</v>
      </c>
    </row>
    <row r="18" spans="1:3" ht="110.25">
      <c r="A18" s="12" t="s">
        <v>46</v>
      </c>
      <c r="B18" s="25" t="s">
        <v>0</v>
      </c>
      <c r="C18" s="16">
        <v>21243</v>
      </c>
    </row>
    <row r="19" spans="1:3" ht="47.25">
      <c r="A19" s="12" t="s">
        <v>47</v>
      </c>
      <c r="B19" s="25" t="s">
        <v>1</v>
      </c>
      <c r="C19" s="16">
        <v>18685</v>
      </c>
    </row>
    <row r="20" spans="1:3" ht="78.75">
      <c r="A20" s="12" t="s">
        <v>138</v>
      </c>
      <c r="B20" s="25" t="s">
        <v>227</v>
      </c>
      <c r="C20" s="16">
        <v>23996</v>
      </c>
    </row>
    <row r="21" spans="1:3" ht="31.5">
      <c r="A21" s="13" t="s">
        <v>127</v>
      </c>
      <c r="B21" s="26" t="s">
        <v>176</v>
      </c>
      <c r="C21" s="15">
        <f>C22</f>
        <v>44545</v>
      </c>
    </row>
    <row r="22" spans="1:3" ht="31.5">
      <c r="A22" s="12" t="s">
        <v>128</v>
      </c>
      <c r="B22" s="25" t="s">
        <v>129</v>
      </c>
      <c r="C22" s="16">
        <f>SUM(C23+C25+C24+C26)</f>
        <v>44545</v>
      </c>
    </row>
    <row r="23" spans="1:3" ht="63">
      <c r="A23" s="12" t="s">
        <v>139</v>
      </c>
      <c r="B23" s="25" t="s">
        <v>153</v>
      </c>
      <c r="C23" s="16">
        <v>11804</v>
      </c>
    </row>
    <row r="24" spans="1:3" ht="78.75">
      <c r="A24" s="12" t="s">
        <v>148</v>
      </c>
      <c r="B24" s="25" t="s">
        <v>149</v>
      </c>
      <c r="C24" s="16">
        <v>312</v>
      </c>
    </row>
    <row r="25" spans="1:3" ht="63">
      <c r="A25" s="12" t="s">
        <v>140</v>
      </c>
      <c r="B25" s="25" t="s">
        <v>152</v>
      </c>
      <c r="C25" s="16">
        <v>31716</v>
      </c>
    </row>
    <row r="26" spans="1:3" ht="63">
      <c r="A26" s="12" t="s">
        <v>150</v>
      </c>
      <c r="B26" s="25" t="s">
        <v>151</v>
      </c>
      <c r="C26" s="16">
        <v>713</v>
      </c>
    </row>
    <row r="27" spans="1:3">
      <c r="A27" s="13" t="s">
        <v>48</v>
      </c>
      <c r="B27" s="23" t="s">
        <v>177</v>
      </c>
      <c r="C27" s="15">
        <f>SUM(C28+C32+C33+C34)</f>
        <v>777427</v>
      </c>
    </row>
    <row r="28" spans="1:3" ht="31.5">
      <c r="A28" s="13" t="s">
        <v>131</v>
      </c>
      <c r="B28" s="23" t="s">
        <v>130</v>
      </c>
      <c r="C28" s="15">
        <f>C29+C30+C31</f>
        <v>441842</v>
      </c>
    </row>
    <row r="29" spans="1:3" ht="38.25" customHeight="1">
      <c r="A29" s="12" t="s">
        <v>135</v>
      </c>
      <c r="B29" s="27" t="s">
        <v>132</v>
      </c>
      <c r="C29" s="16">
        <v>324577</v>
      </c>
    </row>
    <row r="30" spans="1:3" ht="31.5">
      <c r="A30" s="12" t="s">
        <v>136</v>
      </c>
      <c r="B30" s="27" t="s">
        <v>133</v>
      </c>
      <c r="C30" s="16">
        <v>83465</v>
      </c>
    </row>
    <row r="31" spans="1:3" ht="31.5">
      <c r="A31" s="12" t="s">
        <v>137</v>
      </c>
      <c r="B31" s="27" t="s">
        <v>134</v>
      </c>
      <c r="C31" s="16">
        <v>33800</v>
      </c>
    </row>
    <row r="32" spans="1:3" ht="31.5">
      <c r="A32" s="13" t="s">
        <v>49</v>
      </c>
      <c r="B32" s="23" t="s">
        <v>50</v>
      </c>
      <c r="C32" s="15">
        <v>319088</v>
      </c>
    </row>
    <row r="33" spans="1:3">
      <c r="A33" s="13" t="s">
        <v>51</v>
      </c>
      <c r="B33" s="23" t="s">
        <v>52</v>
      </c>
      <c r="C33" s="15">
        <v>5820</v>
      </c>
    </row>
    <row r="34" spans="1:3" ht="31.5">
      <c r="A34" s="13" t="s">
        <v>147</v>
      </c>
      <c r="B34" s="23" t="s">
        <v>154</v>
      </c>
      <c r="C34" s="15">
        <v>10677</v>
      </c>
    </row>
    <row r="35" spans="1:3">
      <c r="A35" s="13" t="s">
        <v>53</v>
      </c>
      <c r="B35" s="23" t="s">
        <v>178</v>
      </c>
      <c r="C35" s="15">
        <f>C36+C38</f>
        <v>393358</v>
      </c>
    </row>
    <row r="36" spans="1:3">
      <c r="A36" s="13" t="s">
        <v>54</v>
      </c>
      <c r="B36" s="23" t="s">
        <v>55</v>
      </c>
      <c r="C36" s="15">
        <f>C37</f>
        <v>112863</v>
      </c>
    </row>
    <row r="37" spans="1:3" ht="47.25">
      <c r="A37" s="12" t="s">
        <v>56</v>
      </c>
      <c r="B37" s="25" t="s">
        <v>2</v>
      </c>
      <c r="C37" s="16">
        <v>112863</v>
      </c>
    </row>
    <row r="38" spans="1:3">
      <c r="A38" s="13" t="s">
        <v>57</v>
      </c>
      <c r="B38" s="23" t="s">
        <v>174</v>
      </c>
      <c r="C38" s="15">
        <f>C39+C41</f>
        <v>280495</v>
      </c>
    </row>
    <row r="39" spans="1:3">
      <c r="A39" s="12" t="s">
        <v>157</v>
      </c>
      <c r="B39" s="30" t="s">
        <v>155</v>
      </c>
      <c r="C39" s="16">
        <f>C40</f>
        <v>201490</v>
      </c>
    </row>
    <row r="40" spans="1:3" ht="31.5">
      <c r="A40" s="12" t="s">
        <v>156</v>
      </c>
      <c r="B40" s="30" t="s">
        <v>158</v>
      </c>
      <c r="C40" s="16">
        <v>201490</v>
      </c>
    </row>
    <row r="41" spans="1:3">
      <c r="A41" s="12" t="s">
        <v>159</v>
      </c>
      <c r="B41" s="30" t="s">
        <v>161</v>
      </c>
      <c r="C41" s="16">
        <f>C42</f>
        <v>79005</v>
      </c>
    </row>
    <row r="42" spans="1:3" ht="31.5">
      <c r="A42" s="57" t="s">
        <v>160</v>
      </c>
      <c r="B42" s="30" t="s">
        <v>162</v>
      </c>
      <c r="C42" s="16">
        <v>79005</v>
      </c>
    </row>
    <row r="43" spans="1:3" s="7" customFormat="1">
      <c r="A43" s="13" t="s">
        <v>58</v>
      </c>
      <c r="B43" s="26" t="s">
        <v>59</v>
      </c>
      <c r="C43" s="15">
        <f>C44+C46</f>
        <v>90379</v>
      </c>
    </row>
    <row r="44" spans="1:3" s="7" customFormat="1" ht="31.5">
      <c r="A44" s="12" t="s">
        <v>60</v>
      </c>
      <c r="B44" s="25" t="s">
        <v>3</v>
      </c>
      <c r="C44" s="16">
        <f>C45</f>
        <v>89849</v>
      </c>
    </row>
    <row r="45" spans="1:3" ht="47.25">
      <c r="A45" s="12" t="s">
        <v>61</v>
      </c>
      <c r="B45" s="25" t="s">
        <v>62</v>
      </c>
      <c r="C45" s="16">
        <v>89849</v>
      </c>
    </row>
    <row r="46" spans="1:3" ht="31.5">
      <c r="A46" s="12" t="s">
        <v>63</v>
      </c>
      <c r="B46" s="28" t="s">
        <v>64</v>
      </c>
      <c r="C46" s="16">
        <f>C47+C48</f>
        <v>530</v>
      </c>
    </row>
    <row r="47" spans="1:3" ht="31.5">
      <c r="A47" s="12" t="s">
        <v>4</v>
      </c>
      <c r="B47" s="25" t="s">
        <v>65</v>
      </c>
      <c r="C47" s="16">
        <v>463</v>
      </c>
    </row>
    <row r="48" spans="1:3" ht="88.5" customHeight="1">
      <c r="A48" s="12" t="s">
        <v>172</v>
      </c>
      <c r="B48" s="25" t="s">
        <v>173</v>
      </c>
      <c r="C48" s="16">
        <v>67</v>
      </c>
    </row>
    <row r="49" spans="1:3" s="7" customFormat="1" ht="47.25">
      <c r="A49" s="13" t="s">
        <v>66</v>
      </c>
      <c r="B49" s="26" t="s">
        <v>233</v>
      </c>
      <c r="C49" s="15">
        <f>C50+C60+C63</f>
        <v>360996</v>
      </c>
    </row>
    <row r="50" spans="1:3" s="7" customFormat="1" ht="96.75" customHeight="1">
      <c r="A50" s="13" t="s">
        <v>67</v>
      </c>
      <c r="B50" s="26" t="s">
        <v>68</v>
      </c>
      <c r="C50" s="15">
        <f>C55+C51</f>
        <v>315504</v>
      </c>
    </row>
    <row r="51" spans="1:3" s="7" customFormat="1" ht="78" customHeight="1">
      <c r="A51" s="13" t="s">
        <v>69</v>
      </c>
      <c r="B51" s="26" t="s">
        <v>5</v>
      </c>
      <c r="C51" s="15">
        <f>C52</f>
        <v>283461</v>
      </c>
    </row>
    <row r="52" spans="1:3" ht="78.75">
      <c r="A52" s="12" t="s">
        <v>6</v>
      </c>
      <c r="B52" s="25" t="s">
        <v>7</v>
      </c>
      <c r="C52" s="16">
        <f>C53+C54</f>
        <v>283461</v>
      </c>
    </row>
    <row r="53" spans="1:3" ht="63.75" customHeight="1">
      <c r="A53" s="12" t="s">
        <v>8</v>
      </c>
      <c r="B53" s="25" t="s">
        <v>9</v>
      </c>
      <c r="C53" s="16">
        <v>280482</v>
      </c>
    </row>
    <row r="54" spans="1:3" ht="59.25" customHeight="1">
      <c r="A54" s="12" t="s">
        <v>10</v>
      </c>
      <c r="B54" s="25" t="s">
        <v>11</v>
      </c>
      <c r="C54" s="16">
        <v>2979</v>
      </c>
    </row>
    <row r="55" spans="1:3" ht="83.25" customHeight="1">
      <c r="A55" s="13" t="s">
        <v>74</v>
      </c>
      <c r="B55" s="23" t="s">
        <v>75</v>
      </c>
      <c r="C55" s="15">
        <f>C56</f>
        <v>32043</v>
      </c>
    </row>
    <row r="56" spans="1:3" ht="63">
      <c r="A56" s="12" t="s">
        <v>14</v>
      </c>
      <c r="B56" s="25" t="s">
        <v>15</v>
      </c>
      <c r="C56" s="16">
        <f>C57+C58+C59</f>
        <v>32043</v>
      </c>
    </row>
    <row r="57" spans="1:3" ht="63">
      <c r="A57" s="12" t="s">
        <v>76</v>
      </c>
      <c r="B57" s="25" t="s">
        <v>179</v>
      </c>
      <c r="C57" s="16">
        <v>31136</v>
      </c>
    </row>
    <row r="58" spans="1:3" ht="31.5">
      <c r="A58" s="12" t="s">
        <v>77</v>
      </c>
      <c r="B58" s="25" t="s">
        <v>180</v>
      </c>
      <c r="C58" s="16">
        <v>150</v>
      </c>
    </row>
    <row r="59" spans="1:3" ht="117" customHeight="1">
      <c r="A59" s="12" t="s">
        <v>259</v>
      </c>
      <c r="B59" s="25" t="s">
        <v>260</v>
      </c>
      <c r="C59" s="16">
        <v>757</v>
      </c>
    </row>
    <row r="60" spans="1:3" ht="31.5">
      <c r="A60" s="13" t="s">
        <v>78</v>
      </c>
      <c r="B60" s="23" t="s">
        <v>79</v>
      </c>
      <c r="C60" s="15">
        <f>C61</f>
        <v>136</v>
      </c>
    </row>
    <row r="61" spans="1:3" ht="47.25">
      <c r="A61" s="12" t="s">
        <v>80</v>
      </c>
      <c r="B61" s="27" t="s">
        <v>16</v>
      </c>
      <c r="C61" s="16">
        <f>C62</f>
        <v>136</v>
      </c>
    </row>
    <row r="62" spans="1:3" ht="47.25">
      <c r="A62" s="12" t="s">
        <v>81</v>
      </c>
      <c r="B62" s="27" t="s">
        <v>17</v>
      </c>
      <c r="C62" s="16">
        <v>136</v>
      </c>
    </row>
    <row r="63" spans="1:3" ht="78.75">
      <c r="A63" s="13" t="s">
        <v>82</v>
      </c>
      <c r="B63" s="23" t="s">
        <v>18</v>
      </c>
      <c r="C63" s="15">
        <f>C64</f>
        <v>45356</v>
      </c>
    </row>
    <row r="64" spans="1:3" ht="78.75">
      <c r="A64" s="12" t="s">
        <v>83</v>
      </c>
      <c r="B64" s="27" t="s">
        <v>19</v>
      </c>
      <c r="C64" s="16">
        <f>C65</f>
        <v>45356</v>
      </c>
    </row>
    <row r="65" spans="1:3" ht="90.75" customHeight="1">
      <c r="A65" s="12" t="s">
        <v>84</v>
      </c>
      <c r="B65" s="27" t="s">
        <v>85</v>
      </c>
      <c r="C65" s="16">
        <f>SUM(C66:C69)</f>
        <v>45356</v>
      </c>
    </row>
    <row r="66" spans="1:3">
      <c r="A66" s="12" t="s">
        <v>88</v>
      </c>
      <c r="B66" s="27" t="s">
        <v>89</v>
      </c>
      <c r="C66" s="16">
        <v>5402</v>
      </c>
    </row>
    <row r="67" spans="1:3">
      <c r="A67" s="12" t="s">
        <v>90</v>
      </c>
      <c r="B67" s="27" t="s">
        <v>171</v>
      </c>
      <c r="C67" s="16">
        <v>32399</v>
      </c>
    </row>
    <row r="68" spans="1:3">
      <c r="A68" s="12" t="s">
        <v>91</v>
      </c>
      <c r="B68" s="27" t="s">
        <v>92</v>
      </c>
      <c r="C68" s="16">
        <v>4600</v>
      </c>
    </row>
    <row r="69" spans="1:3" ht="31.5">
      <c r="A69" s="12" t="s">
        <v>93</v>
      </c>
      <c r="B69" s="27" t="s">
        <v>94</v>
      </c>
      <c r="C69" s="16">
        <v>2955</v>
      </c>
    </row>
    <row r="70" spans="1:3">
      <c r="A70" s="13" t="s">
        <v>95</v>
      </c>
      <c r="B70" s="23" t="s">
        <v>96</v>
      </c>
      <c r="C70" s="15">
        <f>C71</f>
        <v>18724</v>
      </c>
    </row>
    <row r="71" spans="1:3">
      <c r="A71" s="13" t="s">
        <v>97</v>
      </c>
      <c r="B71" s="23" t="s">
        <v>98</v>
      </c>
      <c r="C71" s="15">
        <f>SUM(C72:C75)</f>
        <v>18724</v>
      </c>
    </row>
    <row r="72" spans="1:3" ht="31.5">
      <c r="A72" s="12" t="s">
        <v>118</v>
      </c>
      <c r="B72" s="27" t="s">
        <v>120</v>
      </c>
      <c r="C72" s="16">
        <v>626</v>
      </c>
    </row>
    <row r="73" spans="1:3" ht="31.5">
      <c r="A73" s="12" t="s">
        <v>119</v>
      </c>
      <c r="B73" s="27" t="s">
        <v>121</v>
      </c>
      <c r="C73" s="16">
        <v>570</v>
      </c>
    </row>
    <row r="74" spans="1:3">
      <c r="A74" s="12" t="s">
        <v>122</v>
      </c>
      <c r="B74" s="27" t="s">
        <v>123</v>
      </c>
      <c r="C74" s="16">
        <v>626</v>
      </c>
    </row>
    <row r="75" spans="1:3" ht="20.25" customHeight="1">
      <c r="A75" s="12" t="s">
        <v>124</v>
      </c>
      <c r="B75" s="27" t="s">
        <v>125</v>
      </c>
      <c r="C75" s="16">
        <v>16902</v>
      </c>
    </row>
    <row r="76" spans="1:3" s="7" customFormat="1" ht="31.5">
      <c r="A76" s="13" t="s">
        <v>99</v>
      </c>
      <c r="B76" s="23" t="s">
        <v>20</v>
      </c>
      <c r="C76" s="15">
        <f>C77+C78</f>
        <v>912</v>
      </c>
    </row>
    <row r="77" spans="1:3">
      <c r="A77" s="12" t="s">
        <v>141</v>
      </c>
      <c r="B77" s="27" t="s">
        <v>142</v>
      </c>
      <c r="C77" s="16">
        <v>481</v>
      </c>
    </row>
    <row r="78" spans="1:3" ht="18.75" customHeight="1">
      <c r="A78" s="12" t="s">
        <v>100</v>
      </c>
      <c r="B78" s="27" t="s">
        <v>101</v>
      </c>
      <c r="C78" s="16">
        <v>431</v>
      </c>
    </row>
    <row r="79" spans="1:3" s="7" customFormat="1" ht="31.5">
      <c r="A79" s="13" t="s">
        <v>102</v>
      </c>
      <c r="B79" s="23" t="s">
        <v>103</v>
      </c>
      <c r="C79" s="15">
        <f>C80+C83</f>
        <v>163563</v>
      </c>
    </row>
    <row r="80" spans="1:3" s="7" customFormat="1" ht="89.25" customHeight="1">
      <c r="A80" s="13" t="s">
        <v>104</v>
      </c>
      <c r="B80" s="23" t="s">
        <v>228</v>
      </c>
      <c r="C80" s="15">
        <f>C81</f>
        <v>115655</v>
      </c>
    </row>
    <row r="81" spans="1:3" ht="95.25" customHeight="1">
      <c r="A81" s="12" t="s">
        <v>21</v>
      </c>
      <c r="B81" s="27" t="s">
        <v>229</v>
      </c>
      <c r="C81" s="16">
        <f>C82</f>
        <v>115655</v>
      </c>
    </row>
    <row r="82" spans="1:3" ht="94.5" customHeight="1">
      <c r="A82" s="12" t="s">
        <v>22</v>
      </c>
      <c r="B82" s="27" t="s">
        <v>23</v>
      </c>
      <c r="C82" s="16">
        <v>115655</v>
      </c>
    </row>
    <row r="83" spans="1:3" ht="39.75" customHeight="1">
      <c r="A83" s="13" t="s">
        <v>105</v>
      </c>
      <c r="B83" s="23" t="s">
        <v>230</v>
      </c>
      <c r="C83" s="15">
        <f>C84</f>
        <v>47908</v>
      </c>
    </row>
    <row r="84" spans="1:3" ht="38.25" customHeight="1">
      <c r="A84" s="12" t="s">
        <v>106</v>
      </c>
      <c r="B84" s="27" t="s">
        <v>107</v>
      </c>
      <c r="C84" s="16">
        <f>C85</f>
        <v>47908</v>
      </c>
    </row>
    <row r="85" spans="1:3" ht="47.25">
      <c r="A85" s="12" t="s">
        <v>24</v>
      </c>
      <c r="B85" s="27" t="s">
        <v>108</v>
      </c>
      <c r="C85" s="16">
        <v>47908</v>
      </c>
    </row>
    <row r="86" spans="1:3">
      <c r="A86" s="13" t="s">
        <v>110</v>
      </c>
      <c r="B86" s="23" t="s">
        <v>111</v>
      </c>
      <c r="C86" s="15">
        <f>SUM(C87:C97)</f>
        <v>88632</v>
      </c>
    </row>
    <row r="87" spans="1:3" ht="31.5">
      <c r="A87" s="12" t="s">
        <v>28</v>
      </c>
      <c r="B87" s="27" t="s">
        <v>112</v>
      </c>
      <c r="C87" s="16">
        <v>1180</v>
      </c>
    </row>
    <row r="88" spans="1:3" ht="72.75" customHeight="1">
      <c r="A88" s="12" t="s">
        <v>29</v>
      </c>
      <c r="B88" s="27" t="s">
        <v>113</v>
      </c>
      <c r="C88" s="16">
        <v>2449</v>
      </c>
    </row>
    <row r="89" spans="1:3" ht="63">
      <c r="A89" s="12" t="s">
        <v>30</v>
      </c>
      <c r="B89" s="27" t="s">
        <v>31</v>
      </c>
      <c r="C89" s="16">
        <v>1464</v>
      </c>
    </row>
    <row r="90" spans="1:3" ht="114.75" customHeight="1">
      <c r="A90" s="12" t="s">
        <v>32</v>
      </c>
      <c r="B90" s="27" t="s">
        <v>231</v>
      </c>
      <c r="C90" s="16">
        <v>10638</v>
      </c>
    </row>
    <row r="91" spans="1:3" s="7" customFormat="1" ht="47.25">
      <c r="A91" s="12" t="s">
        <v>114</v>
      </c>
      <c r="B91" s="27" t="s">
        <v>115</v>
      </c>
      <c r="C91" s="16">
        <v>2394</v>
      </c>
    </row>
    <row r="92" spans="1:3" s="7" customFormat="1" ht="31.5">
      <c r="A92" s="12" t="s">
        <v>163</v>
      </c>
      <c r="B92" s="27" t="s">
        <v>164</v>
      </c>
      <c r="C92" s="16">
        <v>1251</v>
      </c>
    </row>
    <row r="93" spans="1:3" ht="60" customHeight="1">
      <c r="A93" s="12" t="s">
        <v>33</v>
      </c>
      <c r="B93" s="27" t="s">
        <v>232</v>
      </c>
      <c r="C93" s="16">
        <v>336</v>
      </c>
    </row>
    <row r="94" spans="1:3" ht="31.5">
      <c r="A94" s="12" t="s">
        <v>166</v>
      </c>
      <c r="B94" s="27" t="s">
        <v>165</v>
      </c>
      <c r="C94" s="16">
        <v>2614</v>
      </c>
    </row>
    <row r="95" spans="1:3" ht="63">
      <c r="A95" s="12" t="s">
        <v>167</v>
      </c>
      <c r="B95" s="27" t="s">
        <v>169</v>
      </c>
      <c r="C95" s="16">
        <v>5880</v>
      </c>
    </row>
    <row r="96" spans="1:3" ht="31.5">
      <c r="A96" s="12" t="s">
        <v>168</v>
      </c>
      <c r="B96" s="27" t="s">
        <v>170</v>
      </c>
      <c r="C96" s="16">
        <v>7991</v>
      </c>
    </row>
    <row r="97" spans="1:3" ht="31.5">
      <c r="A97" s="12" t="s">
        <v>116</v>
      </c>
      <c r="B97" s="27" t="s">
        <v>117</v>
      </c>
      <c r="C97" s="16">
        <v>52435</v>
      </c>
    </row>
    <row r="98" spans="1:3">
      <c r="A98" s="13" t="s">
        <v>143</v>
      </c>
      <c r="B98" s="23" t="s">
        <v>144</v>
      </c>
      <c r="C98" s="15">
        <f>SUM(C99:C101)</f>
        <v>14814</v>
      </c>
    </row>
    <row r="99" spans="1:3" ht="31.5">
      <c r="A99" s="12" t="s">
        <v>145</v>
      </c>
      <c r="B99" s="27" t="s">
        <v>146</v>
      </c>
      <c r="C99" s="16">
        <v>9166</v>
      </c>
    </row>
    <row r="100" spans="1:3" ht="47.25">
      <c r="A100" s="12" t="s">
        <v>261</v>
      </c>
      <c r="B100" s="27" t="s">
        <v>263</v>
      </c>
      <c r="C100" s="16">
        <v>2284</v>
      </c>
    </row>
    <row r="101" spans="1:3" ht="47.25">
      <c r="A101" s="12" t="s">
        <v>262</v>
      </c>
      <c r="B101" s="27" t="s">
        <v>264</v>
      </c>
      <c r="C101" s="16">
        <v>3364</v>
      </c>
    </row>
    <row r="102" spans="1:3">
      <c r="A102" s="13" t="s">
        <v>181</v>
      </c>
      <c r="B102" s="31" t="s">
        <v>182</v>
      </c>
      <c r="C102" s="15">
        <f>C103</f>
        <v>2058108.5999999999</v>
      </c>
    </row>
    <row r="103" spans="1:3" ht="31.5">
      <c r="A103" s="13" t="s">
        <v>183</v>
      </c>
      <c r="B103" s="31" t="s">
        <v>184</v>
      </c>
      <c r="C103" s="15">
        <f>C104+C107+C114+C126</f>
        <v>2058108.5999999999</v>
      </c>
    </row>
    <row r="104" spans="1:3" ht="31.5">
      <c r="A104" s="13" t="s">
        <v>185</v>
      </c>
      <c r="B104" s="31" t="s">
        <v>186</v>
      </c>
      <c r="C104" s="15">
        <f>C105</f>
        <v>246082.4</v>
      </c>
    </row>
    <row r="105" spans="1:3">
      <c r="A105" s="12" t="s">
        <v>187</v>
      </c>
      <c r="B105" s="32" t="s">
        <v>188</v>
      </c>
      <c r="C105" s="16">
        <f>C106</f>
        <v>246082.4</v>
      </c>
    </row>
    <row r="106" spans="1:3" ht="31.5">
      <c r="A106" s="12" t="s">
        <v>189</v>
      </c>
      <c r="B106" s="32" t="s">
        <v>190</v>
      </c>
      <c r="C106" s="16">
        <v>246082.4</v>
      </c>
    </row>
    <row r="107" spans="1:3" ht="31.5">
      <c r="A107" s="13" t="s">
        <v>191</v>
      </c>
      <c r="B107" s="31" t="s">
        <v>192</v>
      </c>
      <c r="C107" s="15">
        <f>C109+C110+C108</f>
        <v>279662.2</v>
      </c>
    </row>
    <row r="108" spans="1:3" ht="63">
      <c r="A108" s="12" t="s">
        <v>241</v>
      </c>
      <c r="B108" s="32" t="s">
        <v>240</v>
      </c>
      <c r="C108" s="16">
        <v>32880.5</v>
      </c>
    </row>
    <row r="109" spans="1:3" ht="53.25" customHeight="1">
      <c r="A109" s="12" t="s">
        <v>243</v>
      </c>
      <c r="B109" s="32" t="s">
        <v>234</v>
      </c>
      <c r="C109" s="16">
        <v>34734.800000000003</v>
      </c>
    </row>
    <row r="110" spans="1:3" ht="25.5" customHeight="1">
      <c r="A110" s="12" t="s">
        <v>193</v>
      </c>
      <c r="B110" s="32" t="s">
        <v>194</v>
      </c>
      <c r="C110" s="16">
        <f>C111</f>
        <v>212046.9</v>
      </c>
    </row>
    <row r="111" spans="1:3" ht="25.5" customHeight="1">
      <c r="A111" s="12" t="s">
        <v>195</v>
      </c>
      <c r="B111" s="32" t="s">
        <v>196</v>
      </c>
      <c r="C111" s="16">
        <f>SUM(C112:C113)</f>
        <v>212046.9</v>
      </c>
    </row>
    <row r="112" spans="1:3" ht="84" customHeight="1">
      <c r="A112" s="12" t="s">
        <v>272</v>
      </c>
      <c r="B112" s="34" t="s">
        <v>197</v>
      </c>
      <c r="C112" s="16">
        <v>202046.9</v>
      </c>
    </row>
    <row r="113" spans="1:3" ht="94.5">
      <c r="A113" s="12" t="s">
        <v>272</v>
      </c>
      <c r="B113" s="34" t="s">
        <v>273</v>
      </c>
      <c r="C113" s="16">
        <v>10000</v>
      </c>
    </row>
    <row r="114" spans="1:3" ht="31.5">
      <c r="A114" s="13" t="s">
        <v>198</v>
      </c>
      <c r="B114" s="31" t="s">
        <v>199</v>
      </c>
      <c r="C114" s="15">
        <f>C115+C117+C119</f>
        <v>1532133.2999999998</v>
      </c>
    </row>
    <row r="115" spans="1:3" ht="47.25">
      <c r="A115" s="12" t="s">
        <v>200</v>
      </c>
      <c r="B115" s="32" t="s">
        <v>201</v>
      </c>
      <c r="C115" s="16">
        <f>C116</f>
        <v>908.8</v>
      </c>
    </row>
    <row r="116" spans="1:3" ht="47.25">
      <c r="A116" s="12" t="s">
        <v>255</v>
      </c>
      <c r="B116" s="32" t="s">
        <v>202</v>
      </c>
      <c r="C116" s="16">
        <v>908.8</v>
      </c>
    </row>
    <row r="117" spans="1:3" ht="63">
      <c r="A117" s="12" t="s">
        <v>254</v>
      </c>
      <c r="B117" s="32" t="s">
        <v>203</v>
      </c>
      <c r="C117" s="16">
        <f>C118</f>
        <v>27536.400000000001</v>
      </c>
    </row>
    <row r="118" spans="1:3" ht="63">
      <c r="A118" s="12" t="s">
        <v>253</v>
      </c>
      <c r="B118" s="32" t="s">
        <v>204</v>
      </c>
      <c r="C118" s="16">
        <v>27536.400000000001</v>
      </c>
    </row>
    <row r="119" spans="1:3">
      <c r="A119" s="12" t="s">
        <v>205</v>
      </c>
      <c r="B119" s="32" t="s">
        <v>206</v>
      </c>
      <c r="C119" s="16">
        <f>C120</f>
        <v>1503688.0999999999</v>
      </c>
    </row>
    <row r="120" spans="1:3">
      <c r="A120" s="12" t="s">
        <v>207</v>
      </c>
      <c r="B120" s="32" t="s">
        <v>208</v>
      </c>
      <c r="C120" s="16">
        <f>SUM(C121:C125)</f>
        <v>1503688.0999999999</v>
      </c>
    </row>
    <row r="121" spans="1:3" ht="175.5" customHeight="1">
      <c r="A121" s="12" t="s">
        <v>250</v>
      </c>
      <c r="B121" s="35" t="s">
        <v>218</v>
      </c>
      <c r="C121" s="16">
        <v>1088436.3999999999</v>
      </c>
    </row>
    <row r="122" spans="1:3" ht="75" customHeight="1">
      <c r="A122" s="12" t="s">
        <v>252</v>
      </c>
      <c r="B122" s="36" t="s">
        <v>209</v>
      </c>
      <c r="C122" s="16">
        <v>911.4</v>
      </c>
    </row>
    <row r="123" spans="1:3" ht="57" customHeight="1">
      <c r="A123" s="12" t="s">
        <v>252</v>
      </c>
      <c r="B123" s="35" t="s">
        <v>271</v>
      </c>
      <c r="C123" s="16">
        <v>1661.3</v>
      </c>
    </row>
    <row r="124" spans="1:3" ht="108" customHeight="1">
      <c r="A124" s="12" t="s">
        <v>251</v>
      </c>
      <c r="B124" s="35" t="s">
        <v>219</v>
      </c>
      <c r="C124" s="16">
        <v>3292.7</v>
      </c>
    </row>
    <row r="125" spans="1:3" ht="126">
      <c r="A125" s="12" t="s">
        <v>250</v>
      </c>
      <c r="B125" s="35" t="s">
        <v>220</v>
      </c>
      <c r="C125" s="16">
        <v>409386.3</v>
      </c>
    </row>
    <row r="126" spans="1:3">
      <c r="A126" s="13" t="s">
        <v>210</v>
      </c>
      <c r="B126" s="31" t="s">
        <v>211</v>
      </c>
      <c r="C126" s="15">
        <f>C127</f>
        <v>230.7</v>
      </c>
    </row>
    <row r="127" spans="1:3" ht="48" thickBot="1">
      <c r="A127" s="12" t="s">
        <v>274</v>
      </c>
      <c r="B127" s="32" t="s">
        <v>213</v>
      </c>
      <c r="C127" s="16">
        <v>230.7</v>
      </c>
    </row>
    <row r="128" spans="1:3" ht="26.25" customHeight="1" thickBot="1">
      <c r="A128" s="58"/>
      <c r="B128" s="59" t="s">
        <v>216</v>
      </c>
      <c r="C128" s="60">
        <f>C102+C13</f>
        <v>5978342.5999999996</v>
      </c>
    </row>
    <row r="129" spans="1:3" ht="39" customHeight="1" thickBot="1">
      <c r="A129" s="58"/>
      <c r="B129" s="59" t="s">
        <v>217</v>
      </c>
      <c r="C129" s="60">
        <f>C128-C102-C16</f>
        <v>3025331</v>
      </c>
    </row>
  </sheetData>
  <mergeCells count="8">
    <mergeCell ref="A8:C8"/>
    <mergeCell ref="A9:C9"/>
    <mergeCell ref="A1:C1"/>
    <mergeCell ref="A2:C2"/>
    <mergeCell ref="A3:C3"/>
    <mergeCell ref="A4:C4"/>
    <mergeCell ref="A5:C5"/>
    <mergeCell ref="A7:C7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77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LLukovnikova</cp:lastModifiedBy>
  <cp:lastPrinted>2016-11-11T07:02:00Z</cp:lastPrinted>
  <dcterms:created xsi:type="dcterms:W3CDTF">1999-02-24T08:03:27Z</dcterms:created>
  <dcterms:modified xsi:type="dcterms:W3CDTF">2016-11-11T07:05:56Z</dcterms:modified>
</cp:coreProperties>
</file>