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0" yWindow="105" windowWidth="10080" windowHeight="9000" tabRatio="602" activeTab="0"/>
  </bookViews>
  <sheets>
    <sheet name="Приложение 1 " sheetId="1" r:id="rId1"/>
  </sheets>
  <definedNames>
    <definedName name="_xlnm.Print_Titles" localSheetId="0">'Приложение 1 '!$10:$12</definedName>
  </definedNames>
  <calcPr fullCalcOnLoad="1"/>
</workbook>
</file>

<file path=xl/sharedStrings.xml><?xml version="1.0" encoding="utf-8"?>
<sst xmlns="http://schemas.openxmlformats.org/spreadsheetml/2006/main" count="246" uniqueCount="246">
  <si>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</si>
  <si>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</si>
  <si>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</si>
  <si>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</si>
  <si>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</si>
  <si>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</si>
  <si>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</si>
  <si>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</si>
  <si>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</si>
  <si>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</si>
  <si>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</si>
  <si>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</si>
  <si>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</si>
  <si>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</si>
  <si>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</si>
  <si>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</si>
  <si>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</si>
  <si>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</si>
  <si>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</si>
  <si>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</si>
  <si>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</si>
  <si>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</si>
  <si>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</si>
  <si>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</si>
  <si>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</si>
  <si>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</si>
  <si>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000 114 06024 04 0000 430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</si>
  <si>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</si>
  <si>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000 1 16 03000 00 0000 140 </t>
  </si>
  <si>
    <t xml:space="preserve">000 1 16 06000 01 0000 140 </t>
  </si>
  <si>
    <t xml:space="preserve">000 1 16 08000 01 0000 140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</si>
  <si>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</si>
  <si>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000 1 16 25000 00 0000 140 </t>
  </si>
  <si>
    <t>000 1 16 33000 00 0000 140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</si>
  <si>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</si>
  <si>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</si>
  <si>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</si>
  <si>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</si>
  <si>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</si>
  <si>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</si>
  <si>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</si>
  <si>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</si>
  <si>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</si>
  <si>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</si>
  <si>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</si>
  <si>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</si>
  <si>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</si>
  <si>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</si>
  <si>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</si>
  <si>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</si>
  <si>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</si>
  <si>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</si>
  <si>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</si>
  <si>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</si>
  <si>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</si>
  <si>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</si>
  <si>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</si>
  <si>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</si>
  <si>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</si>
  <si>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</si>
  <si>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</si>
  <si>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</si>
  <si>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</si>
  <si>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</si>
  <si>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</si>
  <si>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</si>
  <si>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</si>
  <si>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</si>
  <si>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</si>
  <si>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</si>
  <si>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000 1 11 05020 00 0000 120</t>
  </si>
  <si>
    <t>000 1 11 05024 04 0000 120</t>
  </si>
  <si>
    <t>000 1 11 05024 04 0001 120</t>
  </si>
  <si>
    <t>Доходы, получаемые в виде арендной платы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</si>
  <si>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</si>
  <si>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</si>
  <si>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</si>
  <si>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</si>
  <si>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</si>
  <si>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</si>
  <si>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</si>
  <si>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</si>
  <si>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</si>
  <si>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</si>
  <si>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</si>
  <si>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</si>
  <si>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000 1 11 09044 04 0001 120</t>
  </si>
  <si>
    <t>Средства воспроизводства жилого фонда</t>
  </si>
  <si>
    <t>000 1 11 09044 04 0002 120</t>
  </si>
  <si>
    <t>Платежи на установку и эксплуатацию рекламной конструкции</t>
  </si>
  <si>
    <t>000 1 11 09044 04 0003 120</t>
  </si>
  <si>
    <t>000 1 11 09044 04 0004 120</t>
  </si>
  <si>
    <t>Плата за наем муниципального жилого фонда</t>
  </si>
  <si>
    <t>000 1 11 09044 04 0005 120</t>
  </si>
  <si>
    <t>Средства от продажи права на заключение договоров на установку и эксплуатацию рекламной конструкции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</si>
  <si>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</si>
  <si>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</si>
  <si>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</si>
  <si>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</si>
  <si>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</si>
  <si>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</si>
  <si>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</si>
  <si>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</si>
  <si>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</si>
  <si>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000 1 14 02000 00 0000 000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</si>
  <si>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</si>
  <si>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</si>
  <si>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</si>
  <si>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</si>
  <si>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000 114 06020 00 0000 430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</si>
  <si>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</si>
  <si>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</si>
  <si>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</si>
  <si>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</si>
  <si>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</si>
  <si>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</si>
  <si>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</si>
  <si>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</si>
  <si>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</si>
  <si>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</si>
  <si>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</si>
  <si>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</si>
  <si>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</si>
  <si>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</si>
  <si>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</si>
  <si>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</si>
  <si>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</si>
  <si>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</si>
  <si>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</si>
  <si>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</si>
  <si>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</si>
  <si>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</si>
  <si>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</si>
  <si>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</si>
  <si>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</si>
  <si>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</si>
  <si>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</si>
  <si>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</si>
  <si>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</si>
  <si>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</si>
  <si>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</si>
  <si>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</si>
  <si>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</si>
  <si>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</si>
  <si>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</si>
  <si>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</si>
  <si>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</si>
  <si>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000 1 05 04000 01 0000 110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</si>
  <si>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</si>
  <si>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</si>
  <si>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</si>
  <si>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</si>
  <si>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</si>
  <si>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</si>
  <si>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</si>
  <si>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</si>
  <si>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</si>
  <si>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</si>
  <si>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</si>
  <si>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</si>
  <si>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</si>
  <si>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</si>
  <si>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</si>
  <si>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</si>
  <si>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</si>
  <si>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</si>
  <si>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</si>
  <si>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000 1 16 43000 01 0000 140</t>
  </si>
  <si>
    <t>000 1 16 45000 01 0000 140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</si>
  <si>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</si>
  <si>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</si>
  <si>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Средства на развитие территории</t>
  </si>
  <si>
    <t>000 108 07173 01 1000 110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</si>
  <si>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</si>
  <si>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2016 год</t>
  </si>
  <si>
    <t>Земельный налог</t>
  </si>
  <si>
    <t xml:space="preserve">на 2016 год 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</si>
  <si>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</si>
  <si>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</si>
  <si>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</si>
  <si>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</si>
  <si>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</si>
  <si>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</si>
  <si>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</si>
  <si>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</si>
  <si>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</si>
  <si>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</si>
  <si>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</si>
  <si>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000 2 02 01001 00 0000 151</t>
  </si>
  <si>
    <t>Дотации на выравнивание бюджетной обеспеченности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</si>
  <si>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</si>
  <si>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</si>
  <si>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</si>
  <si>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</si>
  <si>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</si>
  <si>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</si>
  <si>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</si>
  <si>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Субсидии муниципальным образованиям Астраханской области на развитие дорожного хозяйства в рамках основного мероприятия "Субсидии местным бюджетам на развитие дорожного хозяйства" государственной программы «Развитие дорожного хозяйства Астраханской области»</t>
  </si>
  <si>
    <t>000 2 02 03000 00 0000 151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</si>
  <si>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</si>
  <si>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</si>
  <si>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</si>
  <si>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</si>
  <si>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000 2 02 03029 00 0000 151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</si>
  <si>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</si>
  <si>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</si>
  <si>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</si>
  <si>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</si>
  <si>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</si>
  <si>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</si>
  <si>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</si>
  <si>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Субвенции муниципальным образованиям Астраханской области на содержание административных комиссий в рамках ведомственной целевой программы "Формирование позитивного образа Астраханской области в рамках межрегиональных связей"</t>
  </si>
  <si>
    <t xml:space="preserve">000 2 02 04000 00 0000 151 </t>
  </si>
  <si>
    <t>Иные межбюджетные трансферты</t>
  </si>
  <si>
    <t xml:space="preserve">000 2 02 04025 04 0000 151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</si>
  <si>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</si>
  <si>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000 2 02 04999 04 0000 151</t>
  </si>
  <si>
    <t>Прочие межбюджетные трансферты, передаваемые бюджетам городских округов</t>
  </si>
  <si>
    <t>ВСЕГО  ДОХОДОВ БЮДЖЕТА</t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</si>
  <si>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</si>
  <si>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</si>
  <si>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</si>
  <si>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</si>
  <si>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Иные межбюджетные трансферты муниципальным образованиям Астраханской области на осуществление деятельности комиссий по делам несовершеннолетних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</si>
  <si>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тыс.руб.</t>
  </si>
  <si>
    <t>к решению Городской Думы</t>
  </si>
  <si>
    <t>муниципального образования</t>
  </si>
  <si>
    <t>"Город Астрахань"</t>
  </si>
  <si>
    <t>Приложение №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</si>
  <si>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</si>
  <si>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</si>
  <si>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</si>
  <si>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</si>
  <si>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</si>
  <si>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</si>
  <si>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ДОХОДЫ ОТ ИСПОЛЬЗОВАНИЯ ИМУЩЕСТВА, НАХОДЯЩЕГОСЯ В ГОСУДАРСТВЕННОЙ И МУНИЦИПАЛЬНОЙ СОБСТВЕННОСТИ  </t>
  </si>
  <si>
    <t xml:space="preserve">000 2 02 02089 04 0002 151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</si>
  <si>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 бюджетов
</t>
  </si>
  <si>
    <t>Субсидия муниципальным образованиям Астраханской области на реализацию мероприятий экологической реабилитации объектов экологического ущерба в рамках подпрограммы "Ликвидация накопленного экологического ущерба на территории Астраханской области" государственной программы "Охрана окружающей среды Астраханской области"</t>
  </si>
  <si>
    <t xml:space="preserve">000 2 02 02088 04 0002 151 </t>
  </si>
  <si>
    <t xml:space="preserve">Субсидии бюджетам городских округов на обеспечение мероприятий по переселению граждан из аварийного жилищного фонда за счет средств,поступивших от государственной корпорации - Фонда содействия реформированию жилищно- коммунального хозяйства
</t>
  </si>
  <si>
    <t>Средства, выделяемые из резервного фонда Правительства Астраханской области в рамках непрограммных расходов иных непрограммных мероприятий</t>
  </si>
  <si>
    <t xml:space="preserve">Дотации бюджетам бюджетной системы Российской Федерации 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</si>
  <si>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</si>
  <si>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</si>
  <si>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 xml:space="preserve"> от  28.12.2015  № 73.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</si>
</sst>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d/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_-* #,##0.0_р_._-;\-* #,##0.0_р_._-;_-* &quot;-&quot;??_р_._-;_-@_-"/>
    <numFmt numFmtId="181" formatCode="_-* #,##0.0_р_._-;\-* #,##0.0_р_._-;_-* &quot;-&quot;?_р_._-;_-@_-"/>
    <numFmt numFmtId="182" formatCode="0.000000"/>
    <numFmt numFmtId="183" formatCode="0.00000"/>
    <numFmt numFmtId="184" formatCode="0.0000"/>
    <numFmt numFmtId="185" formatCode="0.000"/>
    <numFmt numFmtId="186" formatCode="_(* #,##0.00_);_(* \(#,##0.00\);_(* &quot;-&quot;??_);_(@_)"/>
    <numFmt numFmtId="187" formatCode="_(* #,##0.0_);_(* \(#,##0.0\);_(* &quot;-&quot;??_);_(@_)"/>
  </numFmts>
  <fonts count="44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5" fillId="3" borderId="0" applyNumberFormat="0" applyBorder="0" applyAlignment="0" applyProtection="0"/>
    <xf numFmtId="0" fontId="27" fillId="4" borderId="0" applyNumberFormat="0" applyBorder="0" applyAlignment="0" applyProtection="0"/>
    <xf numFmtId="0" fontId="5" fillId="5" borderId="0" applyNumberFormat="0" applyBorder="0" applyAlignment="0" applyProtection="0"/>
    <xf numFmtId="0" fontId="27" fillId="6" borderId="0" applyNumberFormat="0" applyBorder="0" applyAlignment="0" applyProtection="0"/>
    <xf numFmtId="0" fontId="5" fillId="7" borderId="0" applyNumberFormat="0" applyBorder="0" applyAlignment="0" applyProtection="0"/>
    <xf numFmtId="0" fontId="27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6" fillId="15" borderId="0" applyNumberFormat="0" applyBorder="0" applyAlignment="0" applyProtection="0"/>
    <xf numFmtId="0" fontId="28" fillId="22" borderId="0" applyNumberFormat="0" applyBorder="0" applyAlignment="0" applyProtection="0"/>
    <xf numFmtId="0" fontId="6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6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7" fillId="0" borderId="0">
      <alignment vertical="top"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7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0" fontId="5" fillId="39" borderId="9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3" fillId="40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3" fillId="0" borderId="13" xfId="51" applyNumberFormat="1" applyFont="1" applyFill="1" applyBorder="1" applyAlignment="1">
      <alignment horizontal="center" vertical="center"/>
    </xf>
    <xf numFmtId="179" fontId="3" fillId="0" borderId="15" xfId="102" applyNumberFormat="1" applyFont="1" applyFill="1" applyBorder="1" applyAlignment="1">
      <alignment horizontal="center"/>
    </xf>
    <xf numFmtId="179" fontId="8" fillId="0" borderId="15" xfId="102" applyNumberFormat="1" applyFont="1" applyFill="1" applyBorder="1" applyAlignment="1">
      <alignment horizontal="center"/>
    </xf>
    <xf numFmtId="179" fontId="4" fillId="0" borderId="15" xfId="102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3" fillId="0" borderId="16" xfId="0" applyNumberFormat="1" applyFont="1" applyFill="1" applyBorder="1" applyAlignment="1">
      <alignment horizontal="center"/>
    </xf>
    <xf numFmtId="172" fontId="3" fillId="0" borderId="16" xfId="0" applyNumberFormat="1" applyFont="1" applyFill="1" applyBorder="1" applyAlignment="1">
      <alignment horizontal="left" vertical="center" wrapText="1"/>
    </xf>
    <xf numFmtId="179" fontId="3" fillId="0" borderId="16" xfId="102" applyNumberFormat="1" applyFont="1" applyFill="1" applyBorder="1" applyAlignment="1">
      <alignment horizontal="center"/>
    </xf>
    <xf numFmtId="172" fontId="3" fillId="0" borderId="15" xfId="0" applyNumberFormat="1" applyFont="1" applyFill="1" applyBorder="1" applyAlignment="1">
      <alignment horizontal="left" vertical="center" wrapText="1"/>
    </xf>
    <xf numFmtId="172" fontId="8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>
      <alignment horizontal="justify" vertical="center" wrapText="1"/>
    </xf>
    <xf numFmtId="172" fontId="3" fillId="0" borderId="15" xfId="0" applyNumberFormat="1" applyFont="1" applyFill="1" applyBorder="1" applyAlignment="1">
      <alignment horizontal="justify" vertical="center" wrapText="1"/>
    </xf>
    <xf numFmtId="172" fontId="4" fillId="0" borderId="15" xfId="0" applyNumberFormat="1" applyFont="1" applyFill="1" applyBorder="1" applyAlignment="1">
      <alignment horizontal="left" vertical="center" wrapText="1"/>
    </xf>
    <xf numFmtId="172" fontId="4" fillId="0" borderId="15" xfId="0" applyNumberFormat="1" applyFont="1" applyFill="1" applyBorder="1" applyAlignment="1" quotePrefix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wrapText="1"/>
    </xf>
    <xf numFmtId="172" fontId="4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center"/>
    </xf>
    <xf numFmtId="0" fontId="4" fillId="0" borderId="15" xfId="65" applyFont="1" applyFill="1" applyBorder="1" applyAlignment="1">
      <alignment horizontal="left" vertical="center" wrapText="1"/>
      <protection/>
    </xf>
    <xf numFmtId="0" fontId="8" fillId="0" borderId="15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179" fontId="3" fillId="0" borderId="18" xfId="102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187" fontId="11" fillId="0" borderId="0" xfId="102" applyNumberFormat="1" applyFont="1" applyAlignment="1">
      <alignment vertical="top"/>
    </xf>
    <xf numFmtId="0" fontId="11" fillId="0" borderId="0" xfId="64" applyFont="1" applyAlignment="1">
      <alignment/>
      <protection/>
    </xf>
    <xf numFmtId="0" fontId="9" fillId="0" borderId="0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187" fontId="11" fillId="0" borderId="0" xfId="102" applyNumberFormat="1" applyFont="1" applyAlignment="1">
      <alignment horizontal="right" vertical="top"/>
    </xf>
    <xf numFmtId="0" fontId="11" fillId="0" borderId="0" xfId="64" applyFont="1" applyAlignment="1">
      <alignment horizontal="right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Денежный [0] 2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 3" xfId="63"/>
    <cellStyle name="Обычный_Лист3" xfId="64"/>
    <cellStyle name="Обычный_п.1 доходы 2016-2017" xfId="65"/>
    <cellStyle name="Followed Hyperlink" xfId="66"/>
    <cellStyle name="Плохой" xfId="67"/>
    <cellStyle name="Пояснение" xfId="68"/>
    <cellStyle name="Примечание" xfId="69"/>
    <cellStyle name="Примечание 2" xfId="70"/>
    <cellStyle name="Примечание 2 2" xfId="71"/>
    <cellStyle name="Примечание 2 2 10" xfId="72"/>
    <cellStyle name="Примечание 2 2 11" xfId="73"/>
    <cellStyle name="Примечание 2 2 12" xfId="74"/>
    <cellStyle name="Примечание 2 2 13" xfId="75"/>
    <cellStyle name="Примечание 2 2 2" xfId="76"/>
    <cellStyle name="Примечание 2 2 3" xfId="77"/>
    <cellStyle name="Примечание 2 2 4" xfId="78"/>
    <cellStyle name="Примечание 2 2 5" xfId="79"/>
    <cellStyle name="Примечание 2 2 6" xfId="80"/>
    <cellStyle name="Примечание 2 2 7" xfId="81"/>
    <cellStyle name="Примечание 2 2 8" xfId="82"/>
    <cellStyle name="Примечание 2 2 9" xfId="83"/>
    <cellStyle name="Примечание 3" xfId="84"/>
    <cellStyle name="Примечание 3 10" xfId="85"/>
    <cellStyle name="Примечание 3 11" xfId="86"/>
    <cellStyle name="Примечание 3 12" xfId="87"/>
    <cellStyle name="Примечание 3 13" xfId="88"/>
    <cellStyle name="Примечание 3 2" xfId="89"/>
    <cellStyle name="Примечание 3 3" xfId="90"/>
    <cellStyle name="Примечание 3 4" xfId="91"/>
    <cellStyle name="Примечание 3 5" xfId="92"/>
    <cellStyle name="Примечание 3 6" xfId="93"/>
    <cellStyle name="Примечание 3 7" xfId="94"/>
    <cellStyle name="Примечание 3 8" xfId="95"/>
    <cellStyle name="Примечание 3 9" xfId="96"/>
    <cellStyle name="Percent" xfId="97"/>
    <cellStyle name="Процентный 2" xfId="98"/>
    <cellStyle name="Процентный 3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[0] 2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4"/>
  <sheetViews>
    <sheetView tabSelected="1" zoomScale="90" zoomScaleNormal="90" zoomScaleSheetLayoutView="10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V1"/>
    </sheetView>
  </sheetViews>
  <sheetFormatPr defaultColWidth="9.00390625" defaultRowHeight="12.75"/>
  <cols>
    <col min="1" max="1" width="29.875" style="8" customWidth="1"/>
    <col min="2" max="2" width="73.875" style="3" customWidth="1"/>
    <col min="3" max="3" width="13.25390625" style="14" customWidth="1"/>
    <col min="4" max="16384" width="9.125" style="4" customWidth="1"/>
  </cols>
  <sheetData>
    <row r="1" spans="1:5" ht="22.5" customHeight="1">
      <c r="A1" s="54" t="s">
        <v>228</v>
      </c>
      <c r="B1" s="54"/>
      <c r="C1" s="54"/>
      <c r="D1" s="46"/>
      <c r="E1" s="46"/>
    </row>
    <row r="2" spans="1:5" ht="17.25" customHeight="1">
      <c r="A2" s="55" t="s">
        <v>225</v>
      </c>
      <c r="B2" s="55"/>
      <c r="C2" s="55"/>
      <c r="D2" s="47"/>
      <c r="E2" s="47"/>
    </row>
    <row r="3" spans="1:5" ht="15.75" customHeight="1">
      <c r="A3" s="55" t="s">
        <v>226</v>
      </c>
      <c r="B3" s="55"/>
      <c r="C3" s="55"/>
      <c r="D3" s="47"/>
      <c r="E3" s="47"/>
    </row>
    <row r="4" spans="1:5" ht="18.75">
      <c r="A4" s="55" t="s">
        <v>227</v>
      </c>
      <c r="B4" s="55"/>
      <c r="C4" s="55"/>
      <c r="D4" s="47"/>
      <c r="E4" s="47"/>
    </row>
    <row r="5" spans="1:5" ht="18.75">
      <c r="A5" s="55" t="s">
        <v>245</v>
      </c>
      <c r="B5" s="55"/>
      <c r="C5" s="55"/>
      <c r="D5" s="47"/>
      <c r="E5" s="47"/>
    </row>
    <row r="6" spans="1:3" ht="18.75">
      <c r="A6" s="19"/>
      <c r="B6" s="48"/>
      <c r="C6" s="20"/>
    </row>
    <row r="7" spans="1:3" s="21" customFormat="1" ht="18.75">
      <c r="A7" s="53" t="s">
        <v>37</v>
      </c>
      <c r="B7" s="53"/>
      <c r="C7" s="53"/>
    </row>
    <row r="8" spans="1:3" s="21" customFormat="1" ht="18.75">
      <c r="A8" s="53" t="s">
        <v>36</v>
      </c>
      <c r="B8" s="53"/>
      <c r="C8" s="53"/>
    </row>
    <row r="9" spans="1:3" s="21" customFormat="1" ht="18.75">
      <c r="A9" s="53" t="s">
        <v>176</v>
      </c>
      <c r="B9" s="53"/>
      <c r="C9" s="53"/>
    </row>
    <row r="10" spans="1:3" ht="16.5" thickBot="1">
      <c r="A10" s="9"/>
      <c r="B10" s="1"/>
      <c r="C10" s="45" t="s">
        <v>224</v>
      </c>
    </row>
    <row r="11" spans="1:3" ht="55.5" customHeight="1" thickBot="1">
      <c r="A11" s="10" t="s">
        <v>38</v>
      </c>
      <c r="B11" s="5" t="s">
        <v>34</v>
      </c>
      <c r="C11" s="15" t="s">
        <v>174</v>
      </c>
    </row>
    <row r="12" spans="1:3" s="2" customFormat="1" ht="16.5" thickBot="1">
      <c r="A12" s="11">
        <v>1</v>
      </c>
      <c r="B12" s="6" t="s">
        <v>35</v>
      </c>
      <c r="C12" s="31">
        <v>3</v>
      </c>
    </row>
    <row r="13" spans="1:3" ht="24.75" customHeight="1">
      <c r="A13" s="22" t="s">
        <v>39</v>
      </c>
      <c r="B13" s="23" t="s">
        <v>40</v>
      </c>
      <c r="C13" s="24">
        <f>C14+C27+C43+C49+C73+C79+C82+C91+C35+C21+C103</f>
        <v>4187532</v>
      </c>
    </row>
    <row r="14" spans="1:3" ht="22.5" customHeight="1">
      <c r="A14" s="13" t="s">
        <v>41</v>
      </c>
      <c r="B14" s="25" t="s">
        <v>42</v>
      </c>
      <c r="C14" s="16">
        <f>C15</f>
        <v>2091136</v>
      </c>
    </row>
    <row r="15" spans="1:3" ht="18" customHeight="1">
      <c r="A15" s="13" t="s">
        <v>43</v>
      </c>
      <c r="B15" s="25" t="s">
        <v>177</v>
      </c>
      <c r="C15" s="16">
        <f>C17+C18+C19+C20</f>
        <v>2091136</v>
      </c>
    </row>
    <row r="16" spans="1:3" ht="15.75">
      <c r="A16" s="13"/>
      <c r="B16" s="26" t="s">
        <v>44</v>
      </c>
      <c r="C16" s="17">
        <v>1001433</v>
      </c>
    </row>
    <row r="17" spans="1:3" ht="67.5" customHeight="1">
      <c r="A17" s="12" t="s">
        <v>45</v>
      </c>
      <c r="B17" s="27" t="s">
        <v>126</v>
      </c>
      <c r="C17" s="18">
        <f>2034856-20000-3000</f>
        <v>2011856</v>
      </c>
    </row>
    <row r="18" spans="1:3" ht="110.25">
      <c r="A18" s="12" t="s">
        <v>46</v>
      </c>
      <c r="B18" s="27" t="s">
        <v>0</v>
      </c>
      <c r="C18" s="18">
        <v>26638</v>
      </c>
    </row>
    <row r="19" spans="1:3" ht="52.5" customHeight="1">
      <c r="A19" s="12" t="s">
        <v>47</v>
      </c>
      <c r="B19" s="27" t="s">
        <v>1</v>
      </c>
      <c r="C19" s="18">
        <v>24524</v>
      </c>
    </row>
    <row r="20" spans="1:3" ht="86.25" customHeight="1">
      <c r="A20" s="12" t="s">
        <v>138</v>
      </c>
      <c r="B20" s="27" t="s">
        <v>229</v>
      </c>
      <c r="C20" s="18">
        <v>28118</v>
      </c>
    </row>
    <row r="21" spans="1:3" ht="34.5" customHeight="1">
      <c r="A21" s="13" t="s">
        <v>127</v>
      </c>
      <c r="B21" s="28" t="s">
        <v>178</v>
      </c>
      <c r="C21" s="16">
        <f>C22</f>
        <v>44412</v>
      </c>
    </row>
    <row r="22" spans="1:3" ht="40.5" customHeight="1">
      <c r="A22" s="12" t="s">
        <v>128</v>
      </c>
      <c r="B22" s="27" t="s">
        <v>129</v>
      </c>
      <c r="C22" s="18">
        <f>SUM(C23+C25+C24+C26)</f>
        <v>44412</v>
      </c>
    </row>
    <row r="23" spans="1:3" ht="72" customHeight="1">
      <c r="A23" s="12" t="s">
        <v>139</v>
      </c>
      <c r="B23" s="27" t="s">
        <v>153</v>
      </c>
      <c r="C23" s="18">
        <v>11769</v>
      </c>
    </row>
    <row r="24" spans="1:3" ht="87.75" customHeight="1">
      <c r="A24" s="12" t="s">
        <v>148</v>
      </c>
      <c r="B24" s="27" t="s">
        <v>149</v>
      </c>
      <c r="C24" s="18">
        <v>311</v>
      </c>
    </row>
    <row r="25" spans="1:3" ht="72.75" customHeight="1">
      <c r="A25" s="12" t="s">
        <v>140</v>
      </c>
      <c r="B25" s="27" t="s">
        <v>152</v>
      </c>
      <c r="C25" s="18">
        <v>31621</v>
      </c>
    </row>
    <row r="26" spans="1:3" ht="69" customHeight="1">
      <c r="A26" s="12" t="s">
        <v>150</v>
      </c>
      <c r="B26" s="27" t="s">
        <v>151</v>
      </c>
      <c r="C26" s="18">
        <v>711</v>
      </c>
    </row>
    <row r="27" spans="1:3" ht="24.75" customHeight="1">
      <c r="A27" s="13" t="s">
        <v>48</v>
      </c>
      <c r="B27" s="25" t="s">
        <v>179</v>
      </c>
      <c r="C27" s="16">
        <f>SUM(C28+C32+C33+C34)</f>
        <v>801206</v>
      </c>
    </row>
    <row r="28" spans="1:3" ht="39.75" customHeight="1">
      <c r="A28" s="13" t="s">
        <v>131</v>
      </c>
      <c r="B28" s="25" t="s">
        <v>130</v>
      </c>
      <c r="C28" s="16">
        <f>C29+C30+C31</f>
        <v>435816</v>
      </c>
    </row>
    <row r="29" spans="1:3" ht="39" customHeight="1">
      <c r="A29" s="12" t="s">
        <v>135</v>
      </c>
      <c r="B29" s="29" t="s">
        <v>132</v>
      </c>
      <c r="C29" s="18">
        <v>302238</v>
      </c>
    </row>
    <row r="30" spans="1:3" ht="38.25" customHeight="1">
      <c r="A30" s="12" t="s">
        <v>136</v>
      </c>
      <c r="B30" s="29" t="s">
        <v>133</v>
      </c>
      <c r="C30" s="18">
        <v>98582</v>
      </c>
    </row>
    <row r="31" spans="1:3" ht="37.5" customHeight="1">
      <c r="A31" s="12" t="s">
        <v>137</v>
      </c>
      <c r="B31" s="29" t="s">
        <v>134</v>
      </c>
      <c r="C31" s="18">
        <v>34996</v>
      </c>
    </row>
    <row r="32" spans="1:3" ht="39" customHeight="1">
      <c r="A32" s="13" t="s">
        <v>49</v>
      </c>
      <c r="B32" s="25" t="s">
        <v>50</v>
      </c>
      <c r="C32" s="16">
        <v>350006</v>
      </c>
    </row>
    <row r="33" spans="1:3" ht="22.5" customHeight="1">
      <c r="A33" s="13" t="s">
        <v>51</v>
      </c>
      <c r="B33" s="25" t="s">
        <v>52</v>
      </c>
      <c r="C33" s="16">
        <v>4951</v>
      </c>
    </row>
    <row r="34" spans="1:3" ht="39.75" customHeight="1">
      <c r="A34" s="13" t="s">
        <v>147</v>
      </c>
      <c r="B34" s="25" t="s">
        <v>154</v>
      </c>
      <c r="C34" s="16">
        <v>10433</v>
      </c>
    </row>
    <row r="35" spans="1:3" ht="21.75" customHeight="1">
      <c r="A35" s="13" t="s">
        <v>53</v>
      </c>
      <c r="B35" s="25" t="s">
        <v>180</v>
      </c>
      <c r="C35" s="16">
        <f>C36+C38</f>
        <v>396149</v>
      </c>
    </row>
    <row r="36" spans="1:3" ht="21.75" customHeight="1">
      <c r="A36" s="13" t="s">
        <v>54</v>
      </c>
      <c r="B36" s="25" t="s">
        <v>55</v>
      </c>
      <c r="C36" s="16">
        <f>C37</f>
        <v>83145</v>
      </c>
    </row>
    <row r="37" spans="1:3" ht="53.25" customHeight="1">
      <c r="A37" s="12" t="s">
        <v>56</v>
      </c>
      <c r="B37" s="27" t="s">
        <v>2</v>
      </c>
      <c r="C37" s="18">
        <v>83145</v>
      </c>
    </row>
    <row r="38" spans="1:3" ht="22.5" customHeight="1">
      <c r="A38" s="13" t="s">
        <v>57</v>
      </c>
      <c r="B38" s="25" t="s">
        <v>175</v>
      </c>
      <c r="C38" s="16">
        <f>C39+C41</f>
        <v>313004</v>
      </c>
    </row>
    <row r="39" spans="1:3" ht="23.25" customHeight="1">
      <c r="A39" s="12" t="s">
        <v>157</v>
      </c>
      <c r="B39" s="33" t="s">
        <v>155</v>
      </c>
      <c r="C39" s="18">
        <f>C40</f>
        <v>247273</v>
      </c>
    </row>
    <row r="40" spans="1:3" ht="36.75" customHeight="1">
      <c r="A40" s="12" t="s">
        <v>156</v>
      </c>
      <c r="B40" s="33" t="s">
        <v>158</v>
      </c>
      <c r="C40" s="18">
        <v>247273</v>
      </c>
    </row>
    <row r="41" spans="1:3" ht="22.5" customHeight="1">
      <c r="A41" s="12" t="s">
        <v>159</v>
      </c>
      <c r="B41" s="33" t="s">
        <v>161</v>
      </c>
      <c r="C41" s="18">
        <f>C42</f>
        <v>65731</v>
      </c>
    </row>
    <row r="42" spans="1:3" ht="36" customHeight="1">
      <c r="A42" s="32" t="s">
        <v>160</v>
      </c>
      <c r="B42" s="33" t="s">
        <v>162</v>
      </c>
      <c r="C42" s="18">
        <v>65731</v>
      </c>
    </row>
    <row r="43" spans="1:3" s="7" customFormat="1" ht="21.75" customHeight="1">
      <c r="A43" s="13" t="s">
        <v>58</v>
      </c>
      <c r="B43" s="28" t="s">
        <v>59</v>
      </c>
      <c r="C43" s="16">
        <f>C44+C46</f>
        <v>90181</v>
      </c>
    </row>
    <row r="44" spans="1:3" s="7" customFormat="1" ht="39.75" customHeight="1">
      <c r="A44" s="12" t="s">
        <v>60</v>
      </c>
      <c r="B44" s="27" t="s">
        <v>3</v>
      </c>
      <c r="C44" s="18">
        <f>C45</f>
        <v>89471</v>
      </c>
    </row>
    <row r="45" spans="1:3" ht="52.5" customHeight="1">
      <c r="A45" s="12" t="s">
        <v>61</v>
      </c>
      <c r="B45" s="27" t="s">
        <v>62</v>
      </c>
      <c r="C45" s="18">
        <f>74471+15000</f>
        <v>89471</v>
      </c>
    </row>
    <row r="46" spans="1:3" ht="41.25" customHeight="1">
      <c r="A46" s="12" t="s">
        <v>63</v>
      </c>
      <c r="B46" s="30" t="s">
        <v>64</v>
      </c>
      <c r="C46" s="18">
        <f>C47+C48</f>
        <v>710</v>
      </c>
    </row>
    <row r="47" spans="1:3" ht="36" customHeight="1">
      <c r="A47" s="12" t="s">
        <v>4</v>
      </c>
      <c r="B47" s="27" t="s">
        <v>65</v>
      </c>
      <c r="C47" s="18">
        <v>600</v>
      </c>
    </row>
    <row r="48" spans="1:3" ht="84.75" customHeight="1">
      <c r="A48" s="12" t="s">
        <v>172</v>
      </c>
      <c r="B48" s="27" t="s">
        <v>173</v>
      </c>
      <c r="C48" s="18">
        <v>110</v>
      </c>
    </row>
    <row r="49" spans="1:3" s="7" customFormat="1" ht="47.25">
      <c r="A49" s="13" t="s">
        <v>66</v>
      </c>
      <c r="B49" s="28" t="s">
        <v>235</v>
      </c>
      <c r="C49" s="16">
        <f>C50+C62+C65</f>
        <v>503500</v>
      </c>
    </row>
    <row r="50" spans="1:3" s="7" customFormat="1" ht="84" customHeight="1">
      <c r="A50" s="13" t="s">
        <v>67</v>
      </c>
      <c r="B50" s="28" t="s">
        <v>68</v>
      </c>
      <c r="C50" s="16">
        <f>C55+C58+C51</f>
        <v>425250</v>
      </c>
    </row>
    <row r="51" spans="1:3" s="7" customFormat="1" ht="69" customHeight="1">
      <c r="A51" s="13" t="s">
        <v>69</v>
      </c>
      <c r="B51" s="28" t="s">
        <v>5</v>
      </c>
      <c r="C51" s="16">
        <f>C52</f>
        <v>375050</v>
      </c>
    </row>
    <row r="52" spans="1:3" ht="78.75">
      <c r="A52" s="12" t="s">
        <v>6</v>
      </c>
      <c r="B52" s="27" t="s">
        <v>7</v>
      </c>
      <c r="C52" s="18">
        <f>C53+C54</f>
        <v>375050</v>
      </c>
    </row>
    <row r="53" spans="1:3" ht="57" customHeight="1">
      <c r="A53" s="12" t="s">
        <v>8</v>
      </c>
      <c r="B53" s="27" t="s">
        <v>9</v>
      </c>
      <c r="C53" s="18">
        <v>346300</v>
      </c>
    </row>
    <row r="54" spans="1:3" ht="57" customHeight="1">
      <c r="A54" s="12" t="s">
        <v>10</v>
      </c>
      <c r="B54" s="27" t="s">
        <v>11</v>
      </c>
      <c r="C54" s="18">
        <v>28750</v>
      </c>
    </row>
    <row r="55" spans="1:3" s="7" customFormat="1" ht="78.75" hidden="1">
      <c r="A55" s="13" t="s">
        <v>70</v>
      </c>
      <c r="B55" s="28" t="s">
        <v>12</v>
      </c>
      <c r="C55" s="16">
        <f>C56</f>
        <v>0</v>
      </c>
    </row>
    <row r="56" spans="1:3" ht="63" hidden="1">
      <c r="A56" s="12" t="s">
        <v>71</v>
      </c>
      <c r="B56" s="27" t="s">
        <v>13</v>
      </c>
      <c r="C56" s="18">
        <f>C57</f>
        <v>0</v>
      </c>
    </row>
    <row r="57" spans="1:3" ht="47.25" hidden="1">
      <c r="A57" s="12" t="s">
        <v>72</v>
      </c>
      <c r="B57" s="27" t="s">
        <v>73</v>
      </c>
      <c r="C57" s="18">
        <v>0</v>
      </c>
    </row>
    <row r="58" spans="1:3" ht="86.25" customHeight="1">
      <c r="A58" s="13" t="s">
        <v>74</v>
      </c>
      <c r="B58" s="25" t="s">
        <v>75</v>
      </c>
      <c r="C58" s="16">
        <f>C59</f>
        <v>50200</v>
      </c>
    </row>
    <row r="59" spans="1:3" ht="69" customHeight="1">
      <c r="A59" s="12" t="s">
        <v>14</v>
      </c>
      <c r="B59" s="27" t="s">
        <v>15</v>
      </c>
      <c r="C59" s="18">
        <f>C60+C61</f>
        <v>50200</v>
      </c>
    </row>
    <row r="60" spans="1:3" ht="67.5" customHeight="1">
      <c r="A60" s="12" t="s">
        <v>76</v>
      </c>
      <c r="B60" s="27" t="s">
        <v>181</v>
      </c>
      <c r="C60" s="18">
        <v>50000</v>
      </c>
    </row>
    <row r="61" spans="1:3" ht="40.5" customHeight="1">
      <c r="A61" s="12" t="s">
        <v>77</v>
      </c>
      <c r="B61" s="27" t="s">
        <v>182</v>
      </c>
      <c r="C61" s="18">
        <v>200</v>
      </c>
    </row>
    <row r="62" spans="1:3" ht="38.25" customHeight="1">
      <c r="A62" s="13" t="s">
        <v>78</v>
      </c>
      <c r="B62" s="25" t="s">
        <v>79</v>
      </c>
      <c r="C62" s="16">
        <f>C63</f>
        <v>550</v>
      </c>
    </row>
    <row r="63" spans="1:3" ht="55.5" customHeight="1">
      <c r="A63" s="12" t="s">
        <v>80</v>
      </c>
      <c r="B63" s="29" t="s">
        <v>16</v>
      </c>
      <c r="C63" s="18">
        <f>C64</f>
        <v>550</v>
      </c>
    </row>
    <row r="64" spans="1:3" ht="57" customHeight="1">
      <c r="A64" s="12" t="s">
        <v>81</v>
      </c>
      <c r="B64" s="29" t="s">
        <v>17</v>
      </c>
      <c r="C64" s="18">
        <v>550</v>
      </c>
    </row>
    <row r="65" spans="1:3" ht="85.5" customHeight="1">
      <c r="A65" s="13" t="s">
        <v>82</v>
      </c>
      <c r="B65" s="25" t="s">
        <v>18</v>
      </c>
      <c r="C65" s="16">
        <f>C66</f>
        <v>77700</v>
      </c>
    </row>
    <row r="66" spans="1:3" ht="85.5" customHeight="1">
      <c r="A66" s="12" t="s">
        <v>83</v>
      </c>
      <c r="B66" s="29" t="s">
        <v>19</v>
      </c>
      <c r="C66" s="18">
        <f>C67</f>
        <v>77700</v>
      </c>
    </row>
    <row r="67" spans="1:3" ht="78.75">
      <c r="A67" s="12" t="s">
        <v>84</v>
      </c>
      <c r="B67" s="29" t="s">
        <v>85</v>
      </c>
      <c r="C67" s="18">
        <f>SUM(C68:C72)</f>
        <v>77700</v>
      </c>
    </row>
    <row r="68" spans="1:3" ht="15.75" hidden="1">
      <c r="A68" s="12" t="s">
        <v>86</v>
      </c>
      <c r="B68" s="29" t="s">
        <v>87</v>
      </c>
      <c r="C68" s="18"/>
    </row>
    <row r="69" spans="1:3" ht="18.75" customHeight="1">
      <c r="A69" s="12" t="s">
        <v>88</v>
      </c>
      <c r="B69" s="29" t="s">
        <v>89</v>
      </c>
      <c r="C69" s="18">
        <v>6000</v>
      </c>
    </row>
    <row r="70" spans="1:3" ht="20.25" customHeight="1">
      <c r="A70" s="12" t="s">
        <v>90</v>
      </c>
      <c r="B70" s="29" t="s">
        <v>171</v>
      </c>
      <c r="C70" s="18">
        <v>66000</v>
      </c>
    </row>
    <row r="71" spans="1:3" ht="18.75" customHeight="1">
      <c r="A71" s="12" t="s">
        <v>91</v>
      </c>
      <c r="B71" s="29" t="s">
        <v>92</v>
      </c>
      <c r="C71" s="18">
        <v>5100</v>
      </c>
    </row>
    <row r="72" spans="1:3" ht="37.5" customHeight="1">
      <c r="A72" s="12" t="s">
        <v>93</v>
      </c>
      <c r="B72" s="29" t="s">
        <v>94</v>
      </c>
      <c r="C72" s="18">
        <v>600</v>
      </c>
    </row>
    <row r="73" spans="1:3" ht="18.75" customHeight="1">
      <c r="A73" s="13" t="s">
        <v>95</v>
      </c>
      <c r="B73" s="25" t="s">
        <v>96</v>
      </c>
      <c r="C73" s="16">
        <f>C74</f>
        <v>18668</v>
      </c>
    </row>
    <row r="74" spans="1:3" ht="20.25" customHeight="1">
      <c r="A74" s="13" t="s">
        <v>97</v>
      </c>
      <c r="B74" s="25" t="s">
        <v>98</v>
      </c>
      <c r="C74" s="16">
        <f>SUM(C75:C78)</f>
        <v>18668</v>
      </c>
    </row>
    <row r="75" spans="1:3" ht="34.5" customHeight="1">
      <c r="A75" s="12" t="s">
        <v>118</v>
      </c>
      <c r="B75" s="29" t="s">
        <v>120</v>
      </c>
      <c r="C75" s="18">
        <v>624</v>
      </c>
    </row>
    <row r="76" spans="1:3" ht="36" customHeight="1">
      <c r="A76" s="12" t="s">
        <v>119</v>
      </c>
      <c r="B76" s="29" t="s">
        <v>121</v>
      </c>
      <c r="C76" s="18">
        <v>568</v>
      </c>
    </row>
    <row r="77" spans="1:3" ht="20.25" customHeight="1">
      <c r="A77" s="12" t="s">
        <v>122</v>
      </c>
      <c r="B77" s="29" t="s">
        <v>123</v>
      </c>
      <c r="C77" s="18">
        <v>624</v>
      </c>
    </row>
    <row r="78" spans="1:3" ht="20.25" customHeight="1">
      <c r="A78" s="12" t="s">
        <v>124</v>
      </c>
      <c r="B78" s="29" t="s">
        <v>125</v>
      </c>
      <c r="C78" s="18">
        <v>16852</v>
      </c>
    </row>
    <row r="79" spans="1:3" s="7" customFormat="1" ht="34.5" customHeight="1">
      <c r="A79" s="13" t="s">
        <v>99</v>
      </c>
      <c r="B79" s="25" t="s">
        <v>20</v>
      </c>
      <c r="C79" s="16">
        <f>C80+C81</f>
        <v>1170</v>
      </c>
    </row>
    <row r="80" spans="1:3" ht="15.75">
      <c r="A80" s="12" t="s">
        <v>141</v>
      </c>
      <c r="B80" s="29" t="s">
        <v>142</v>
      </c>
      <c r="C80" s="18">
        <v>760</v>
      </c>
    </row>
    <row r="81" spans="1:3" ht="20.25" customHeight="1">
      <c r="A81" s="12" t="s">
        <v>100</v>
      </c>
      <c r="B81" s="29" t="s">
        <v>101</v>
      </c>
      <c r="C81" s="18">
        <v>410</v>
      </c>
    </row>
    <row r="82" spans="1:3" s="7" customFormat="1" ht="37.5" customHeight="1">
      <c r="A82" s="13" t="s">
        <v>102</v>
      </c>
      <c r="B82" s="25" t="s">
        <v>103</v>
      </c>
      <c r="C82" s="16">
        <f>C83+C86</f>
        <v>150000</v>
      </c>
    </row>
    <row r="83" spans="1:3" s="7" customFormat="1" ht="87" customHeight="1">
      <c r="A83" s="13" t="s">
        <v>104</v>
      </c>
      <c r="B83" s="25" t="s">
        <v>230</v>
      </c>
      <c r="C83" s="16">
        <f>C84</f>
        <v>90000</v>
      </c>
    </row>
    <row r="84" spans="1:3" ht="110.25">
      <c r="A84" s="12" t="s">
        <v>21</v>
      </c>
      <c r="B84" s="29" t="s">
        <v>231</v>
      </c>
      <c r="C84" s="18">
        <f>C85</f>
        <v>90000</v>
      </c>
    </row>
    <row r="85" spans="1:3" ht="84.75" customHeight="1">
      <c r="A85" s="12" t="s">
        <v>22</v>
      </c>
      <c r="B85" s="29" t="s">
        <v>23</v>
      </c>
      <c r="C85" s="18">
        <v>90000</v>
      </c>
    </row>
    <row r="86" spans="1:3" ht="38.25" customHeight="1">
      <c r="A86" s="13" t="s">
        <v>105</v>
      </c>
      <c r="B86" s="25" t="s">
        <v>232</v>
      </c>
      <c r="C86" s="16">
        <f>C87+C89</f>
        <v>60000</v>
      </c>
    </row>
    <row r="87" spans="1:3" ht="37.5" customHeight="1">
      <c r="A87" s="12" t="s">
        <v>106</v>
      </c>
      <c r="B87" s="29" t="s">
        <v>107</v>
      </c>
      <c r="C87" s="18">
        <f>C88</f>
        <v>60000</v>
      </c>
    </row>
    <row r="88" spans="1:3" ht="53.25" customHeight="1">
      <c r="A88" s="12" t="s">
        <v>24</v>
      </c>
      <c r="B88" s="29" t="s">
        <v>108</v>
      </c>
      <c r="C88" s="18">
        <v>60000</v>
      </c>
    </row>
    <row r="89" spans="1:3" ht="47.25" hidden="1">
      <c r="A89" s="12" t="s">
        <v>109</v>
      </c>
      <c r="B89" s="29" t="s">
        <v>25</v>
      </c>
      <c r="C89" s="18">
        <f>C90</f>
        <v>0</v>
      </c>
    </row>
    <row r="90" spans="1:3" ht="47.25" hidden="1">
      <c r="A90" s="12" t="s">
        <v>26</v>
      </c>
      <c r="B90" s="29" t="s">
        <v>27</v>
      </c>
      <c r="C90" s="18">
        <v>0</v>
      </c>
    </row>
    <row r="91" spans="1:3" ht="22.5" customHeight="1">
      <c r="A91" s="13" t="s">
        <v>110</v>
      </c>
      <c r="B91" s="25" t="s">
        <v>111</v>
      </c>
      <c r="C91" s="16">
        <f>SUM(C92:C102)</f>
        <v>77110</v>
      </c>
    </row>
    <row r="92" spans="1:3" ht="37.5" customHeight="1">
      <c r="A92" s="12" t="s">
        <v>28</v>
      </c>
      <c r="B92" s="29" t="s">
        <v>112</v>
      </c>
      <c r="C92" s="18">
        <v>900</v>
      </c>
    </row>
    <row r="93" spans="1:3" ht="63">
      <c r="A93" s="12" t="s">
        <v>29</v>
      </c>
      <c r="B93" s="29" t="s">
        <v>113</v>
      </c>
      <c r="C93" s="18">
        <v>1820</v>
      </c>
    </row>
    <row r="94" spans="1:3" ht="75.75" customHeight="1">
      <c r="A94" s="12" t="s">
        <v>30</v>
      </c>
      <c r="B94" s="29" t="s">
        <v>31</v>
      </c>
      <c r="C94" s="18">
        <v>1400</v>
      </c>
    </row>
    <row r="95" spans="1:3" ht="103.5" customHeight="1">
      <c r="A95" s="12" t="s">
        <v>32</v>
      </c>
      <c r="B95" s="29" t="s">
        <v>233</v>
      </c>
      <c r="C95" s="18">
        <v>7430</v>
      </c>
    </row>
    <row r="96" spans="1:3" s="7" customFormat="1" ht="53.25" customHeight="1">
      <c r="A96" s="12" t="s">
        <v>114</v>
      </c>
      <c r="B96" s="29" t="s">
        <v>115</v>
      </c>
      <c r="C96" s="18">
        <v>2450</v>
      </c>
    </row>
    <row r="97" spans="1:3" s="7" customFormat="1" ht="37.5" customHeight="1">
      <c r="A97" s="12" t="s">
        <v>163</v>
      </c>
      <c r="B97" s="29" t="s">
        <v>164</v>
      </c>
      <c r="C97" s="18">
        <v>10380</v>
      </c>
    </row>
    <row r="98" spans="1:3" ht="51" customHeight="1">
      <c r="A98" s="12" t="s">
        <v>33</v>
      </c>
      <c r="B98" s="29" t="s">
        <v>234</v>
      </c>
      <c r="C98" s="18">
        <v>140</v>
      </c>
    </row>
    <row r="99" spans="1:3" ht="36" customHeight="1">
      <c r="A99" s="12" t="s">
        <v>166</v>
      </c>
      <c r="B99" s="29" t="s">
        <v>165</v>
      </c>
      <c r="C99" s="18">
        <v>1050</v>
      </c>
    </row>
    <row r="100" spans="1:3" ht="72" customHeight="1">
      <c r="A100" s="12" t="s">
        <v>167</v>
      </c>
      <c r="B100" s="29" t="s">
        <v>169</v>
      </c>
      <c r="C100" s="18">
        <v>12620</v>
      </c>
    </row>
    <row r="101" spans="1:3" ht="36" customHeight="1">
      <c r="A101" s="12" t="s">
        <v>168</v>
      </c>
      <c r="B101" s="29" t="s">
        <v>170</v>
      </c>
      <c r="C101" s="18">
        <v>4700</v>
      </c>
    </row>
    <row r="102" spans="1:3" ht="36" customHeight="1">
      <c r="A102" s="12" t="s">
        <v>116</v>
      </c>
      <c r="B102" s="29" t="s">
        <v>117</v>
      </c>
      <c r="C102" s="18">
        <f>27220+7000</f>
        <v>34220</v>
      </c>
    </row>
    <row r="103" spans="1:3" ht="20.25" customHeight="1">
      <c r="A103" s="13" t="s">
        <v>143</v>
      </c>
      <c r="B103" s="25" t="s">
        <v>144</v>
      </c>
      <c r="C103" s="16">
        <f>SUM(C104)</f>
        <v>14000</v>
      </c>
    </row>
    <row r="104" spans="1:3" ht="37.5" customHeight="1">
      <c r="A104" s="12" t="s">
        <v>145</v>
      </c>
      <c r="B104" s="29" t="s">
        <v>146</v>
      </c>
      <c r="C104" s="18">
        <v>14000</v>
      </c>
    </row>
    <row r="105" spans="1:3" ht="21" customHeight="1">
      <c r="A105" s="13" t="s">
        <v>183</v>
      </c>
      <c r="B105" s="34" t="s">
        <v>184</v>
      </c>
      <c r="C105" s="16">
        <f>C106</f>
        <v>3253142.3</v>
      </c>
    </row>
    <row r="106" spans="1:3" ht="34.5" customHeight="1">
      <c r="A106" s="13" t="s">
        <v>185</v>
      </c>
      <c r="B106" s="34" t="s">
        <v>186</v>
      </c>
      <c r="C106" s="16">
        <f>C107+C110+C117+C129</f>
        <v>3253142.3</v>
      </c>
    </row>
    <row r="107" spans="1:3" ht="33.75" customHeight="1">
      <c r="A107" s="13" t="s">
        <v>187</v>
      </c>
      <c r="B107" s="34" t="s">
        <v>242</v>
      </c>
      <c r="C107" s="16">
        <f>C108</f>
        <v>245375.7</v>
      </c>
    </row>
    <row r="108" spans="1:3" ht="18.75" customHeight="1">
      <c r="A108" s="12" t="s">
        <v>188</v>
      </c>
      <c r="B108" s="35" t="s">
        <v>189</v>
      </c>
      <c r="C108" s="18">
        <f>C109</f>
        <v>245375.7</v>
      </c>
    </row>
    <row r="109" spans="1:3" ht="34.5" customHeight="1">
      <c r="A109" s="12" t="s">
        <v>190</v>
      </c>
      <c r="B109" s="35" t="s">
        <v>191</v>
      </c>
      <c r="C109" s="18">
        <v>245375.7</v>
      </c>
    </row>
    <row r="110" spans="1:3" ht="36" customHeight="1">
      <c r="A110" s="13" t="s">
        <v>192</v>
      </c>
      <c r="B110" s="34" t="s">
        <v>243</v>
      </c>
      <c r="C110" s="16">
        <f>C111+C112+C113</f>
        <v>392916.8</v>
      </c>
    </row>
    <row r="111" spans="1:3" ht="82.5" customHeight="1">
      <c r="A111" s="12" t="s">
        <v>239</v>
      </c>
      <c r="B111" s="35" t="s">
        <v>240</v>
      </c>
      <c r="C111" s="18">
        <v>386893.5</v>
      </c>
    </row>
    <row r="112" spans="1:3" ht="51" customHeight="1">
      <c r="A112" s="12" t="s">
        <v>236</v>
      </c>
      <c r="B112" s="35" t="s">
        <v>237</v>
      </c>
      <c r="C112" s="18">
        <v>4777.1</v>
      </c>
    </row>
    <row r="113" spans="1:3" ht="18.75" customHeight="1">
      <c r="A113" s="12" t="s">
        <v>193</v>
      </c>
      <c r="B113" s="35" t="s">
        <v>194</v>
      </c>
      <c r="C113" s="18">
        <f>C114</f>
        <v>1246.2</v>
      </c>
    </row>
    <row r="114" spans="1:3" ht="21.75" customHeight="1">
      <c r="A114" s="12" t="s">
        <v>195</v>
      </c>
      <c r="B114" s="35" t="s">
        <v>196</v>
      </c>
      <c r="C114" s="18">
        <f>SUM(C115:C116)</f>
        <v>1246.2</v>
      </c>
    </row>
    <row r="115" spans="1:3" ht="78.75" hidden="1">
      <c r="A115" s="36"/>
      <c r="B115" s="37" t="s">
        <v>197</v>
      </c>
      <c r="C115" s="18"/>
    </row>
    <row r="116" spans="1:3" ht="100.5" customHeight="1">
      <c r="A116" s="36"/>
      <c r="B116" s="37" t="s">
        <v>238</v>
      </c>
      <c r="C116" s="18">
        <v>1246.2</v>
      </c>
    </row>
    <row r="117" spans="1:3" ht="37.5" customHeight="1">
      <c r="A117" s="13" t="s">
        <v>198</v>
      </c>
      <c r="B117" s="34" t="s">
        <v>244</v>
      </c>
      <c r="C117" s="16">
        <f>C118+C120+C122</f>
        <v>2612299.4</v>
      </c>
    </row>
    <row r="118" spans="1:3" ht="54" customHeight="1">
      <c r="A118" s="12" t="s">
        <v>199</v>
      </c>
      <c r="B118" s="35" t="s">
        <v>200</v>
      </c>
      <c r="C118" s="18">
        <f>C119</f>
        <v>715.7</v>
      </c>
    </row>
    <row r="119" spans="1:3" ht="51.75" customHeight="1">
      <c r="A119" s="12" t="s">
        <v>201</v>
      </c>
      <c r="B119" s="35" t="s">
        <v>202</v>
      </c>
      <c r="C119" s="18">
        <v>715.7</v>
      </c>
    </row>
    <row r="120" spans="1:3" ht="70.5" customHeight="1">
      <c r="A120" s="12" t="s">
        <v>203</v>
      </c>
      <c r="B120" s="35" t="s">
        <v>204</v>
      </c>
      <c r="C120" s="18">
        <f>C121</f>
        <v>71692.9</v>
      </c>
    </row>
    <row r="121" spans="1:3" ht="68.25" customHeight="1">
      <c r="A121" s="12" t="s">
        <v>205</v>
      </c>
      <c r="B121" s="35" t="s">
        <v>206</v>
      </c>
      <c r="C121" s="18">
        <v>71692.9</v>
      </c>
    </row>
    <row r="122" spans="1:3" ht="21" customHeight="1">
      <c r="A122" s="12" t="s">
        <v>207</v>
      </c>
      <c r="B122" s="35" t="s">
        <v>208</v>
      </c>
      <c r="C122" s="18">
        <f>C123</f>
        <v>2539890.8</v>
      </c>
    </row>
    <row r="123" spans="1:3" ht="21.75" customHeight="1">
      <c r="A123" s="12" t="s">
        <v>209</v>
      </c>
      <c r="B123" s="35" t="s">
        <v>210</v>
      </c>
      <c r="C123" s="18">
        <f>SUM(C124:C128)</f>
        <v>2539890.8</v>
      </c>
    </row>
    <row r="124" spans="1:3" ht="165.75" customHeight="1">
      <c r="A124" s="50"/>
      <c r="B124" s="38" t="s">
        <v>220</v>
      </c>
      <c r="C124" s="18">
        <v>1849489.8</v>
      </c>
    </row>
    <row r="125" spans="1:3" ht="71.25" customHeight="1">
      <c r="A125" s="51"/>
      <c r="B125" s="39" t="s">
        <v>211</v>
      </c>
      <c r="C125" s="18">
        <v>1389.2</v>
      </c>
    </row>
    <row r="126" spans="1:3" ht="102" customHeight="1">
      <c r="A126" s="51"/>
      <c r="B126" s="38" t="s">
        <v>221</v>
      </c>
      <c r="C126" s="18">
        <v>6205.5</v>
      </c>
    </row>
    <row r="127" spans="1:3" ht="130.5" customHeight="1">
      <c r="A127" s="52"/>
      <c r="B127" s="38" t="s">
        <v>222</v>
      </c>
      <c r="C127" s="18">
        <v>682634.8</v>
      </c>
    </row>
    <row r="128" spans="1:3" ht="52.5" customHeight="1">
      <c r="A128" s="49"/>
      <c r="B128" s="38" t="s">
        <v>241</v>
      </c>
      <c r="C128" s="18">
        <v>171.5</v>
      </c>
    </row>
    <row r="129" spans="1:3" ht="20.25" customHeight="1">
      <c r="A129" s="13" t="s">
        <v>212</v>
      </c>
      <c r="B129" s="34" t="s">
        <v>213</v>
      </c>
      <c r="C129" s="16">
        <f>C130+C131</f>
        <v>2550.4</v>
      </c>
    </row>
    <row r="130" spans="1:3" ht="47.25">
      <c r="A130" s="12" t="s">
        <v>214</v>
      </c>
      <c r="B130" s="35" t="s">
        <v>215</v>
      </c>
      <c r="C130" s="18">
        <v>30.3</v>
      </c>
    </row>
    <row r="131" spans="1:3" ht="36.75" customHeight="1">
      <c r="A131" s="12" t="s">
        <v>216</v>
      </c>
      <c r="B131" s="35" t="s">
        <v>217</v>
      </c>
      <c r="C131" s="18">
        <f>SUM(C132:C132)</f>
        <v>2520.1</v>
      </c>
    </row>
    <row r="132" spans="1:3" ht="99.75" customHeight="1">
      <c r="A132" s="12"/>
      <c r="B132" s="40" t="s">
        <v>223</v>
      </c>
      <c r="C132" s="18">
        <v>2520.1</v>
      </c>
    </row>
    <row r="133" spans="1:3" ht="15.75">
      <c r="A133" s="41"/>
      <c r="B133" s="34" t="s">
        <v>218</v>
      </c>
      <c r="C133" s="16">
        <f>C105+C13</f>
        <v>7440674.3</v>
      </c>
    </row>
    <row r="134" spans="1:3" ht="32.25" thickBot="1">
      <c r="A134" s="42"/>
      <c r="B134" s="43" t="s">
        <v>219</v>
      </c>
      <c r="C134" s="44">
        <f>C133-C105-C16</f>
        <v>3186099</v>
      </c>
    </row>
  </sheetData>
  <sheetProtection/>
  <mergeCells count="9">
    <mergeCell ref="A124:A127"/>
    <mergeCell ref="A7:C7"/>
    <mergeCell ref="A8:C8"/>
    <mergeCell ref="A9:C9"/>
    <mergeCell ref="A1:C1"/>
    <mergeCell ref="A2:C2"/>
    <mergeCell ref="A3:C3"/>
    <mergeCell ref="A4:C4"/>
    <mergeCell ref="A5:C5"/>
  </mergeCells>
  <printOptions horizontalCentered="1"/>
  <pageMargins left="0.7086614173228347" right="0.2362204724409449" top="0.4330708661417323" bottom="0.3937007874015748" header="0.1968503937007874" footer="0.1968503937007874"/>
  <pageSetup firstPageNumber="1" useFirstPageNumber="1" fitToHeight="0" fitToWidth="1" horizontalDpi="600" verticalDpi="600" orientation="portrait" paperSize="9" scale="8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2016-06-16T07:23:30Z</cp:lastPrinted>
  <dcterms:created xsi:type="dcterms:W3CDTF">1999-02-24T08:03:27Z</dcterms:created>
  <dcterms:modified xsi:type="dcterms:W3CDTF">2016-06-16T07:24:35Z</dcterms:modified>
  <cp:category/>
  <cp:version/>
  <cp:contentType/>
  <cp:contentStatus/>
</cp:coreProperties>
</file>