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50" yWindow="105" windowWidth="10080" windowHeight="9000" tabRatio="602"/>
  </bookViews>
  <sheets>
    <sheet name="п.1 доходы 2018" sheetId="21" r:id="rId1"/>
  </sheets>
  <definedNames>
    <definedName name="_xlnm.Print_Titles" localSheetId="0">'п.1 доходы 2018'!$15:$17</definedName>
  </definedNames>
  <calcPr calcId="145621"/>
</workbook>
</file>

<file path=xl/calcChain.xml><?xml version="1.0" encoding="utf-8"?>
<calcChain xmlns="http://schemas.openxmlformats.org/spreadsheetml/2006/main">
  <c r="C135" i="21" l="1"/>
  <c r="C151" i="21"/>
  <c r="C149" i="21" s="1"/>
  <c r="C140" i="21"/>
  <c r="C139" i="21" s="1"/>
  <c r="C120" i="21"/>
  <c r="C22" i="21"/>
  <c r="C27" i="21"/>
  <c r="C26" i="21" s="1"/>
  <c r="C158" i="21"/>
  <c r="C137" i="21"/>
  <c r="C119" i="21"/>
  <c r="C112" i="21" s="1"/>
  <c r="C110" i="21"/>
  <c r="C109" i="21" s="1"/>
  <c r="C103" i="21"/>
  <c r="C91" i="21"/>
  <c r="C89" i="21"/>
  <c r="C88" i="21" s="1"/>
  <c r="C86" i="21"/>
  <c r="C85" i="21" s="1"/>
  <c r="C81" i="21"/>
  <c r="C76" i="21"/>
  <c r="C75" i="21" s="1"/>
  <c r="C70" i="21"/>
  <c r="C69" i="21" s="1"/>
  <c r="C68" i="21" s="1"/>
  <c r="C66" i="21"/>
  <c r="C65" i="21" s="1"/>
  <c r="C61" i="21"/>
  <c r="C60" i="21" s="1"/>
  <c r="C57" i="21"/>
  <c r="C51" i="21"/>
  <c r="C49" i="21"/>
  <c r="C46" i="21"/>
  <c r="C44" i="21"/>
  <c r="C41" i="21"/>
  <c r="C33" i="21"/>
  <c r="C32" i="21" s="1"/>
  <c r="C20" i="21"/>
  <c r="C19" i="21" s="1"/>
  <c r="C134" i="21" l="1"/>
  <c r="C43" i="21"/>
  <c r="C40" i="21" s="1"/>
  <c r="C56" i="21"/>
  <c r="C84" i="21"/>
  <c r="C48" i="21"/>
  <c r="C55" i="21" l="1"/>
  <c r="C108" i="21"/>
  <c r="C107" i="21" s="1"/>
  <c r="C54" i="21" l="1"/>
  <c r="C18" i="21" l="1"/>
  <c r="C160" i="21" l="1"/>
  <c r="C161" i="21" l="1"/>
</calcChain>
</file>

<file path=xl/sharedStrings.xml><?xml version="1.0" encoding="utf-8"?>
<sst xmlns="http://schemas.openxmlformats.org/spreadsheetml/2006/main" count="304" uniqueCount="283">
  <si>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</si>
  <si>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</si>
  <si>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</si>
  <si>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</si>
  <si>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</si>
  <si>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</si>
  <si>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</si>
  <si>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</si>
  <si>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</si>
  <si>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</si>
  <si>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</si>
  <si>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</si>
  <si>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</si>
  <si>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</si>
  <si>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</si>
  <si>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</si>
  <si>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</si>
  <si>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</si>
  <si>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</si>
  <si>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</si>
  <si>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</si>
  <si>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</si>
  <si>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</si>
  <si>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</si>
  <si>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</si>
  <si>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</si>
  <si>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</si>
  <si>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</si>
  <si>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</si>
  <si>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</si>
  <si>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</si>
  <si>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</si>
  <si>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</si>
  <si>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</si>
  <si>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</si>
  <si>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</si>
  <si>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</si>
  <si>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</si>
  <si>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</si>
  <si>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</si>
  <si>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</si>
  <si>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</si>
  <si>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</si>
  <si>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</si>
  <si>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</si>
  <si>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</si>
  <si>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</si>
  <si>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</si>
  <si>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</si>
  <si>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</si>
  <si>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</si>
  <si>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</si>
  <si>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</si>
  <si>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</si>
  <si>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</si>
  <si>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</si>
  <si>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</si>
  <si>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</si>
  <si>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</si>
  <si>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</si>
  <si>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</si>
  <si>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</si>
  <si>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</si>
  <si>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</si>
  <si>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</si>
  <si>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</si>
  <si>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</si>
  <si>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</si>
  <si>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</si>
  <si>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</si>
  <si>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</si>
  <si>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</si>
  <si>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</si>
  <si>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</si>
  <si>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</si>
  <si>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</si>
  <si>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</si>
  <si>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</si>
  <si>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</si>
  <si>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</si>
  <si>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</si>
  <si>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</si>
  <si>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</si>
  <si>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</si>
  <si>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</si>
  <si>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</si>
  <si>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</si>
  <si>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</si>
  <si>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</si>
  <si>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</si>
  <si>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</si>
  <si>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</si>
  <si>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</si>
  <si>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</si>
  <si>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</si>
  <si>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</si>
  <si>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</si>
  <si>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</si>
  <si>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</si>
  <si>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</si>
  <si>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</si>
  <si>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</si>
  <si>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</si>
  <si>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</si>
  <si>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</si>
  <si>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</si>
  <si>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</si>
  <si>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</si>
  <si>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</si>
  <si>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</si>
  <si>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</si>
  <si>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</si>
  <si>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</si>
  <si>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</si>
  <si>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</si>
  <si>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</si>
  <si>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</si>
  <si>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</si>
  <si>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</si>
  <si>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</si>
  <si>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</si>
  <si>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</si>
  <si>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</si>
  <si>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</si>
  <si>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</si>
  <si>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</si>
  <si>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</si>
  <si>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</si>
  <si>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</si>
  <si>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</si>
  <si>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</si>
  <si>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</si>
  <si>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</si>
  <si>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</si>
  <si>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</si>
  <si>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</si>
  <si>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</si>
  <si>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</si>
  <si>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</si>
  <si>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</si>
  <si>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</si>
  <si>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</si>
  <si>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</si>
  <si>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</si>
  <si>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</si>
  <si>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</si>
  <si>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</si>
  <si>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</si>
  <si>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</si>
  <si>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</si>
  <si>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</si>
  <si>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</si>
  <si>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</si>
  <si>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</si>
  <si>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</si>
  <si>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</si>
  <si>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</si>
  <si>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</si>
  <si>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</si>
  <si>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</si>
  <si>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</si>
  <si>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</si>
  <si>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</si>
  <si>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</si>
  <si>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</si>
  <si>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</si>
  <si>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</si>
  <si>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</si>
  <si>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</si>
  <si>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</si>
  <si>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</si>
  <si>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</si>
  <si>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</si>
  <si>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</si>
  <si>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</si>
  <si>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</si>
  <si>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</si>
  <si>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</si>
  <si>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</si>
  <si>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</si>
  <si>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</si>
  <si>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</si>
  <si>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</si>
  <si>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</si>
  <si>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</si>
  <si>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</si>
  <si>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</si>
  <si>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</si>
  <si>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</si>
  <si>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</si>
  <si>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</si>
  <si>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</si>
  <si>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</si>
  <si>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</si>
  <si>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</si>
  <si>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</si>
  <si>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</si>
  <si>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</si>
  <si>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</si>
  <si>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</si>
  <si>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000 2 02 10000 00 0000 151</t>
  </si>
  <si>
    <t>000 2 02 15001 04 0000 151</t>
  </si>
  <si>
    <t>000 2 02 15001 00 0000 151</t>
  </si>
  <si>
    <t xml:space="preserve">Субсидии бюджетам бюджетной системы Российской Федерации (межбюджетные субсидии) </t>
  </si>
  <si>
    <t>000 2 02 20000 00 0000 151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</si>
  <si>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</si>
  <si>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</si>
  <si>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</si>
  <si>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</si>
  <si>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</si>
  <si>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</si>
  <si>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</si>
  <si>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</si>
  <si>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</si>
  <si>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</si>
  <si>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>741 2 02 30029 04 0000 151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</si>
  <si>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</si>
  <si>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</si>
  <si>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</si>
  <si>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</si>
  <si>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</si>
  <si>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</si>
  <si>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</si>
  <si>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</si>
  <si>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</si>
  <si>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</si>
  <si>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737 2 02 20302 04 0000 151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</si>
  <si>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</si>
  <si>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</si>
  <si>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</si>
  <si>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</si>
  <si>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</si>
  <si>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</si>
  <si>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</si>
  <si>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</si>
  <si>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737 2 02 20299 04 0000 151 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</si>
  <si>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</si>
  <si>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</si>
  <si>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</si>
  <si>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</si>
  <si>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</si>
  <si>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</si>
  <si>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</si>
  <si>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</si>
  <si>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</si>
  <si>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</si>
  <si>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</si>
  <si>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Субсидии,выделяемые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</si>
  <si>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</si>
  <si>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</si>
  <si>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2018 год</t>
  </si>
  <si>
    <t xml:space="preserve"> 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</si>
  <si>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</si>
  <si>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</si>
  <si>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</si>
  <si>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</si>
  <si>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Субвенция на обеспечение дополнительного образования детей в муниципальных общеобразовательных организациях</t>
  </si>
  <si>
    <t xml:space="preserve">на 2018 год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</si>
  <si>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</si>
  <si>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</si>
  <si>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</si>
  <si>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</si>
  <si>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</si>
  <si>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r>
      <t xml:space="preserve">Доходы от сдачи </t>
    </r>
    <r>
      <rPr>
        <b/>
        <sz val="12"/>
        <rFont val="Times New Roman"/>
        <family val="1"/>
        <charset val="204"/>
      </rPr>
      <t xml:space="preserve">в аренду </t>
    </r>
    <r>
      <rPr>
        <sz val="12"/>
        <rFont val="Times New Roman"/>
        <family val="1"/>
        <charset val="204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</si>
  <si>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  <charset val="204"/>
      </rPr>
      <t>продажи права н</t>
    </r>
    <r>
      <rPr>
        <sz val="12"/>
        <rFont val="Times New Roman"/>
        <family val="1"/>
        <charset val="204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</si>
  <si>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  <charset val="204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</si>
  <si>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</si>
  <si>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738 2 02 25555 04 0000 151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</si>
  <si>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среды.</t>
  </si>
  <si>
    <r>
      <t xml:space="preserve">Субвенции муниципальным образованиям Астраханской области на содержание </t>
    </r>
    <r>
      <rPr>
        <b/>
        <sz val="12"/>
        <rFont val="Times New Roman"/>
        <family val="1"/>
        <charset val="204"/>
      </rPr>
      <t>административных комиссий</t>
    </r>
    <r>
      <rPr>
        <sz val="12"/>
        <rFont val="Times New Roman"/>
        <family val="1"/>
        <charset val="204"/>
      </rPr>
      <t xml:space="preserve"> в рамках ведомственной целевой программы "Формирование позитивного образа Астраханской области в рамках межрегиональных связей"</t>
    </r>
  </si>
  <si>
    <r>
      <t xml:space="preserve">Субвенции муниципальным образованиям Астраханской области на осуществление деятельности комиссий по делам </t>
    </r>
    <r>
      <rPr>
        <b/>
        <sz val="12"/>
        <rFont val="Times New Roman"/>
        <family val="1"/>
        <charset val="204"/>
      </rPr>
      <t>несовершеннолетних</t>
    </r>
    <r>
      <rPr>
        <sz val="12"/>
        <rFont val="Times New Roman"/>
        <family val="1"/>
        <charset val="204"/>
      </rPr>
      <t xml:space="preserve"> и защите их прав</t>
    </r>
  </si>
  <si>
    <t xml:space="preserve">739 2 02 49999 04 0000 151 </t>
  </si>
  <si>
    <t xml:space="preserve">741 2 02 49999 04 0000 151 </t>
  </si>
  <si>
    <t>Иные межбюджетные трансферты из бюджета Астраханской области муниципальным образованиям  Астраханской области в целях достижения показателей, установленных Указом Президента РФ от 01.06.2012 № 761 "О национальной стратегии действий в интересах детей на 2012-2017 годы"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</si>
  <si>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</si>
  <si>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738 2 02 20051 04 0000 151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</si>
  <si>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средств бюджетов Астраханской области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</si>
  <si>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федеральных средств</t>
  </si>
  <si>
    <t>Субсидии на 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дороги" государственной программы "Развитие дорожного хозяйства Астраханской области"</t>
  </si>
  <si>
    <t>Субсидии из бюджета Астраханской области муниципальным образованиям Астраханской области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</si>
  <si>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</si>
  <si>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 от   12.04.2018  № 42</t>
  </si>
  <si>
    <t xml:space="preserve"> от 16.12.2017 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</si>
</sst>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  <family val="2"/>
    </font>
    <font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</xf>
    <xf numFmtId="0" fontId="1" fillId="0" borderId="0"/>
    <xf numFmtId="0" fontId="4" fillId="0" borderId="0"/>
    <xf numFmtId="0" fontId="4" fillId="0" borderId="0"/>
    <xf numFmtId="0" fontId="6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1" fillId="0" borderId="9">
      <alignment horizontal="center" vertical="top" shrinkToFit="1"/>
    </xf>
    <xf numFmtId="0" fontId="11" fillId="0" borderId="9">
      <alignment horizontal="left" vertical="top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5" xfId="0" quotePrefix="1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left" wrapText="1"/>
    </xf>
    <xf numFmtId="168" fontId="2" fillId="0" borderId="7" xfId="43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left" wrapText="1"/>
    </xf>
    <xf numFmtId="168" fontId="2" fillId="0" borderId="6" xfId="43" applyNumberFormat="1" applyFont="1" applyFill="1" applyBorder="1" applyAlignment="1">
      <alignment horizontal="center"/>
    </xf>
    <xf numFmtId="167" fontId="12" fillId="0" borderId="6" xfId="0" applyNumberFormat="1" applyFont="1" applyFill="1" applyBorder="1" applyAlignment="1">
      <alignment horizontal="left" wrapText="1"/>
    </xf>
    <xf numFmtId="168" fontId="12" fillId="0" borderId="6" xfId="43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justify" wrapText="1"/>
    </xf>
    <xf numFmtId="168" fontId="3" fillId="0" borderId="6" xfId="43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justify" wrapText="1"/>
    </xf>
    <xf numFmtId="167" fontId="3" fillId="0" borderId="6" xfId="0" applyNumberFormat="1" applyFont="1" applyFill="1" applyBorder="1" applyAlignment="1">
      <alignment horizontal="left" wrapText="1"/>
    </xf>
    <xf numFmtId="167" fontId="3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center" wrapText="1"/>
    </xf>
    <xf numFmtId="167" fontId="3" fillId="0" borderId="6" xfId="0" quotePrefix="1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6" xfId="13" applyFont="1" applyFill="1" applyBorder="1" applyAlignment="1">
      <alignment horizontal="left" wrapText="1"/>
    </xf>
    <xf numFmtId="0" fontId="12" fillId="0" borderId="6" xfId="0" applyNumberFormat="1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168" fontId="3" fillId="0" borderId="8" xfId="43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168" fontId="3" fillId="0" borderId="5" xfId="43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left" wrapText="1"/>
    </xf>
    <xf numFmtId="168" fontId="2" fillId="0" borderId="4" xfId="43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13" applyFont="1" applyFill="1" applyBorder="1" applyAlignment="1">
      <alignment horizontal="left" vertical="center" wrapText="1"/>
    </xf>
    <xf numFmtId="0" fontId="10" fillId="0" borderId="0" xfId="12" applyFont="1" applyFill="1" applyAlignment="1">
      <alignment horizontal="right"/>
    </xf>
    <xf numFmtId="169" fontId="10" fillId="0" borderId="0" xfId="43" applyNumberFormat="1" applyFont="1" applyFill="1" applyAlignment="1">
      <alignment horizontal="right" vertical="top"/>
    </xf>
    <xf numFmtId="0" fontId="10" fillId="0" borderId="0" xfId="12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</cellXfs>
  <cellStyles count="51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xl29" xfId="45"/>
    <cellStyle name="xl39" xfId="46"/>
    <cellStyle name="Денежный [0] 2" xfId="9"/>
    <cellStyle name="Обычный" xfId="0" builtinId="0"/>
    <cellStyle name="Обычный 2" xfId="10"/>
    <cellStyle name="Обычный 3" xfId="11"/>
    <cellStyle name="Обычный 3 2" xfId="47"/>
    <cellStyle name="Обычный 3 3" xfId="48"/>
    <cellStyle name="Обычный_Лист3" xfId="12"/>
    <cellStyle name="Обычный_п.1 доходы 2016-2017" xfId="13"/>
    <cellStyle name="Примечание 2" xfId="14"/>
    <cellStyle name="Примечание 2 2" xfId="15"/>
    <cellStyle name="Примечание 2 2 10" xfId="16"/>
    <cellStyle name="Примечание 2 2 11" xfId="17"/>
    <cellStyle name="Примечание 2 2 12" xfId="18"/>
    <cellStyle name="Примечание 2 2 13" xfId="19"/>
    <cellStyle name="Примечание 2 2 2" xfId="20"/>
    <cellStyle name="Примечание 2 2 3" xfId="21"/>
    <cellStyle name="Примечание 2 2 4" xfId="22"/>
    <cellStyle name="Примечание 2 2 5" xfId="23"/>
    <cellStyle name="Примечание 2 2 6" xfId="24"/>
    <cellStyle name="Примечание 2 2 7" xfId="25"/>
    <cellStyle name="Примечание 2 2 8" xfId="26"/>
    <cellStyle name="Примечание 2 2 9" xfId="27"/>
    <cellStyle name="Примечание 3" xfId="28"/>
    <cellStyle name="Примечание 3 10" xfId="29"/>
    <cellStyle name="Примечание 3 11" xfId="30"/>
    <cellStyle name="Примечание 3 12" xfId="31"/>
    <cellStyle name="Примечание 3 13" xfId="32"/>
    <cellStyle name="Примечание 3 2" xfId="33"/>
    <cellStyle name="Примечание 3 3" xfId="34"/>
    <cellStyle name="Примечание 3 4" xfId="35"/>
    <cellStyle name="Примечание 3 5" xfId="36"/>
    <cellStyle name="Примечание 3 6" xfId="37"/>
    <cellStyle name="Примечание 3 7" xfId="38"/>
    <cellStyle name="Примечание 3 8" xfId="39"/>
    <cellStyle name="Примечание 3 9" xfId="40"/>
    <cellStyle name="Процентный 2" xfId="41"/>
    <cellStyle name="Процентный 3" xfId="42"/>
    <cellStyle name="Процентный 3 2" xfId="49"/>
    <cellStyle name="Процентный 3 3" xfId="50"/>
    <cellStyle name="Финансовый" xfId="43" builtinId="3"/>
    <cellStyle name="Финансовый [0]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tabSelected="1" zoomScaleSheetLayoutView="100" zoomScalePageLayoutView="90" workbookViewId="0">
      <selection activeCell="B6" sqref="B6"/>
    </sheetView>
  </sheetViews>
  <sheetFormatPr defaultColWidth="9.140625" defaultRowHeight="15.75" x14ac:dyDescent="0.25"/>
  <cols>
    <col min="1" max="1" width="28.140625" style="4" customWidth="1"/>
    <col min="2" max="2" width="55.7109375" style="2" customWidth="1"/>
    <col min="3" max="3" width="12" style="8" customWidth="1"/>
    <col min="4" max="16384" width="9.140625" style="7"/>
  </cols>
  <sheetData>
    <row r="1" spans="1:3" x14ac:dyDescent="0.25">
      <c r="A1" s="53" t="s">
        <v>191</v>
      </c>
      <c r="B1" s="53"/>
      <c r="C1" s="53"/>
    </row>
    <row r="2" spans="1:3" x14ac:dyDescent="0.25">
      <c r="A2" s="54" t="s">
        <v>188</v>
      </c>
      <c r="B2" s="54"/>
      <c r="C2" s="54"/>
    </row>
    <row r="3" spans="1:3" x14ac:dyDescent="0.25">
      <c r="A3" s="54" t="s">
        <v>189</v>
      </c>
      <c r="B3" s="54"/>
      <c r="C3" s="54"/>
    </row>
    <row r="4" spans="1:3" x14ac:dyDescent="0.25">
      <c r="A4" s="54" t="s">
        <v>190</v>
      </c>
      <c r="B4" s="54"/>
      <c r="C4" s="54"/>
    </row>
    <row r="5" spans="1:3" x14ac:dyDescent="0.25">
      <c r="A5" s="54" t="s">
        <v>281</v>
      </c>
      <c r="B5" s="54"/>
      <c r="C5" s="54"/>
    </row>
    <row r="6" spans="1:3" x14ac:dyDescent="0.25">
      <c r="A6" s="52"/>
      <c r="B6" s="52"/>
      <c r="C6" s="52"/>
    </row>
    <row r="7" spans="1:3" x14ac:dyDescent="0.25">
      <c r="A7" s="53" t="s">
        <v>191</v>
      </c>
      <c r="B7" s="53"/>
      <c r="C7" s="53"/>
    </row>
    <row r="8" spans="1:3" x14ac:dyDescent="0.25">
      <c r="A8" s="54" t="s">
        <v>188</v>
      </c>
      <c r="B8" s="54"/>
      <c r="C8" s="54"/>
    </row>
    <row r="9" spans="1:3" ht="15.75" customHeight="1" x14ac:dyDescent="0.25">
      <c r="A9" s="54" t="s">
        <v>189</v>
      </c>
      <c r="B9" s="54"/>
      <c r="C9" s="54"/>
    </row>
    <row r="10" spans="1:3" x14ac:dyDescent="0.25">
      <c r="A10" s="54" t="s">
        <v>190</v>
      </c>
      <c r="B10" s="54"/>
      <c r="C10" s="54"/>
    </row>
    <row r="11" spans="1:3" x14ac:dyDescent="0.25">
      <c r="A11" s="54" t="s">
        <v>282</v>
      </c>
      <c r="B11" s="54"/>
      <c r="C11" s="54"/>
    </row>
    <row r="12" spans="1:3" s="9" customFormat="1" ht="18.75" x14ac:dyDescent="0.3">
      <c r="A12" s="55" t="s">
        <v>32</v>
      </c>
      <c r="B12" s="55"/>
      <c r="C12" s="55"/>
    </row>
    <row r="13" spans="1:3" s="9" customFormat="1" ht="18.75" x14ac:dyDescent="0.3">
      <c r="A13" s="55" t="s">
        <v>31</v>
      </c>
      <c r="B13" s="55"/>
      <c r="C13" s="55"/>
    </row>
    <row r="14" spans="1:3" s="9" customFormat="1" ht="18.75" x14ac:dyDescent="0.3">
      <c r="A14" s="55" t="s">
        <v>257</v>
      </c>
      <c r="B14" s="55"/>
      <c r="C14" s="55"/>
    </row>
    <row r="15" spans="1:3" ht="16.5" thickBot="1" x14ac:dyDescent="0.3">
      <c r="A15" s="5"/>
      <c r="B15" s="1"/>
      <c r="C15" s="10" t="s">
        <v>187</v>
      </c>
    </row>
    <row r="16" spans="1:3" ht="32.25" thickBot="1" x14ac:dyDescent="0.3">
      <c r="A16" s="11" t="s">
        <v>33</v>
      </c>
      <c r="B16" s="12" t="s">
        <v>29</v>
      </c>
      <c r="C16" s="13" t="s">
        <v>250</v>
      </c>
    </row>
    <row r="17" spans="1:3" s="6" customFormat="1" ht="16.5" thickBot="1" x14ac:dyDescent="0.25">
      <c r="A17" s="14">
        <v>1</v>
      </c>
      <c r="B17" s="15" t="s">
        <v>30</v>
      </c>
      <c r="C17" s="16">
        <v>3</v>
      </c>
    </row>
    <row r="18" spans="1:3" x14ac:dyDescent="0.25">
      <c r="A18" s="17" t="s">
        <v>34</v>
      </c>
      <c r="B18" s="18" t="s">
        <v>35</v>
      </c>
      <c r="C18" s="19">
        <f>C19+C32+C48+C54+C75+C81+C84+C91+C40+C26+C103</f>
        <v>4217064</v>
      </c>
    </row>
    <row r="19" spans="1:3" x14ac:dyDescent="0.25">
      <c r="A19" s="20" t="s">
        <v>36</v>
      </c>
      <c r="B19" s="21" t="s">
        <v>37</v>
      </c>
      <c r="C19" s="22">
        <f>C20</f>
        <v>2176660</v>
      </c>
    </row>
    <row r="20" spans="1:3" x14ac:dyDescent="0.25">
      <c r="A20" s="20" t="s">
        <v>38</v>
      </c>
      <c r="B20" s="21" t="s">
        <v>163</v>
      </c>
      <c r="C20" s="22">
        <f>C22+C23+C24+C25</f>
        <v>2176660</v>
      </c>
    </row>
    <row r="21" spans="1:3" ht="31.5" x14ac:dyDescent="0.25">
      <c r="A21" s="20"/>
      <c r="B21" s="23" t="s">
        <v>39</v>
      </c>
      <c r="C21" s="24">
        <v>998818</v>
      </c>
    </row>
    <row r="22" spans="1:3" ht="96" customHeight="1" x14ac:dyDescent="0.25">
      <c r="A22" s="25" t="s">
        <v>40</v>
      </c>
      <c r="B22" s="26" t="s">
        <v>114</v>
      </c>
      <c r="C22" s="27">
        <f>2005381+103915</f>
        <v>2109296</v>
      </c>
    </row>
    <row r="23" spans="1:3" ht="144.75" customHeight="1" x14ac:dyDescent="0.25">
      <c r="A23" s="25" t="s">
        <v>41</v>
      </c>
      <c r="B23" s="26" t="s">
        <v>0</v>
      </c>
      <c r="C23" s="27">
        <v>22386</v>
      </c>
    </row>
    <row r="24" spans="1:3" ht="56.25" customHeight="1" x14ac:dyDescent="0.25">
      <c r="A24" s="25" t="s">
        <v>42</v>
      </c>
      <c r="B24" s="26" t="s">
        <v>1</v>
      </c>
      <c r="C24" s="27">
        <v>19691</v>
      </c>
    </row>
    <row r="25" spans="1:3" ht="110.25" x14ac:dyDescent="0.25">
      <c r="A25" s="25" t="s">
        <v>126</v>
      </c>
      <c r="B25" s="26" t="s">
        <v>192</v>
      </c>
      <c r="C25" s="27">
        <v>25287</v>
      </c>
    </row>
    <row r="26" spans="1:3" ht="32.25" customHeight="1" x14ac:dyDescent="0.25">
      <c r="A26" s="20" t="s">
        <v>115</v>
      </c>
      <c r="B26" s="28" t="s">
        <v>164</v>
      </c>
      <c r="C26" s="22">
        <f>C27</f>
        <v>34215</v>
      </c>
    </row>
    <row r="27" spans="1:3" ht="33" customHeight="1" x14ac:dyDescent="0.25">
      <c r="A27" s="25" t="s">
        <v>116</v>
      </c>
      <c r="B27" s="26" t="s">
        <v>117</v>
      </c>
      <c r="C27" s="27">
        <f>SUM(C28+C30+C29+C31)</f>
        <v>34215</v>
      </c>
    </row>
    <row r="28" spans="1:3" ht="96" customHeight="1" x14ac:dyDescent="0.25">
      <c r="A28" s="25" t="s">
        <v>127</v>
      </c>
      <c r="B28" s="26" t="s">
        <v>141</v>
      </c>
      <c r="C28" s="27">
        <v>9067</v>
      </c>
    </row>
    <row r="29" spans="1:3" ht="111" customHeight="1" x14ac:dyDescent="0.25">
      <c r="A29" s="25" t="s">
        <v>136</v>
      </c>
      <c r="B29" s="26" t="s">
        <v>137</v>
      </c>
      <c r="C29" s="27">
        <v>240</v>
      </c>
    </row>
    <row r="30" spans="1:3" ht="93" customHeight="1" x14ac:dyDescent="0.25">
      <c r="A30" s="25" t="s">
        <v>128</v>
      </c>
      <c r="B30" s="26" t="s">
        <v>140</v>
      </c>
      <c r="C30" s="27">
        <v>24361</v>
      </c>
    </row>
    <row r="31" spans="1:3" ht="91.5" customHeight="1" x14ac:dyDescent="0.25">
      <c r="A31" s="25" t="s">
        <v>138</v>
      </c>
      <c r="B31" s="26" t="s">
        <v>139</v>
      </c>
      <c r="C31" s="27">
        <v>547</v>
      </c>
    </row>
    <row r="32" spans="1:3" x14ac:dyDescent="0.25">
      <c r="A32" s="20" t="s">
        <v>43</v>
      </c>
      <c r="B32" s="21" t="s">
        <v>165</v>
      </c>
      <c r="C32" s="22">
        <f>SUM(C33+C37+C38+C39)</f>
        <v>807948</v>
      </c>
    </row>
    <row r="33" spans="1:3" ht="31.5" x14ac:dyDescent="0.25">
      <c r="A33" s="20" t="s">
        <v>119</v>
      </c>
      <c r="B33" s="21" t="s">
        <v>118</v>
      </c>
      <c r="C33" s="22">
        <f>C34+C35+C36</f>
        <v>465141</v>
      </c>
    </row>
    <row r="34" spans="1:3" ht="31.5" x14ac:dyDescent="0.25">
      <c r="A34" s="25" t="s">
        <v>123</v>
      </c>
      <c r="B34" s="29" t="s">
        <v>120</v>
      </c>
      <c r="C34" s="27">
        <v>327879</v>
      </c>
    </row>
    <row r="35" spans="1:3" ht="47.25" x14ac:dyDescent="0.25">
      <c r="A35" s="25" t="s">
        <v>124</v>
      </c>
      <c r="B35" s="29" t="s">
        <v>121</v>
      </c>
      <c r="C35" s="27">
        <v>103999</v>
      </c>
    </row>
    <row r="36" spans="1:3" ht="31.5" x14ac:dyDescent="0.25">
      <c r="A36" s="25" t="s">
        <v>125</v>
      </c>
      <c r="B36" s="29" t="s">
        <v>122</v>
      </c>
      <c r="C36" s="27">
        <v>33263</v>
      </c>
    </row>
    <row r="37" spans="1:3" ht="31.5" x14ac:dyDescent="0.25">
      <c r="A37" s="20" t="s">
        <v>44</v>
      </c>
      <c r="B37" s="21" t="s">
        <v>45</v>
      </c>
      <c r="C37" s="22">
        <v>324845</v>
      </c>
    </row>
    <row r="38" spans="1:3" x14ac:dyDescent="0.25">
      <c r="A38" s="20" t="s">
        <v>46</v>
      </c>
      <c r="B38" s="21" t="s">
        <v>47</v>
      </c>
      <c r="C38" s="22">
        <v>4905</v>
      </c>
    </row>
    <row r="39" spans="1:3" ht="31.5" x14ac:dyDescent="0.25">
      <c r="A39" s="20" t="s">
        <v>135</v>
      </c>
      <c r="B39" s="21" t="s">
        <v>142</v>
      </c>
      <c r="C39" s="22">
        <v>13057</v>
      </c>
    </row>
    <row r="40" spans="1:3" x14ac:dyDescent="0.25">
      <c r="A40" s="20" t="s">
        <v>48</v>
      </c>
      <c r="B40" s="21" t="s">
        <v>166</v>
      </c>
      <c r="C40" s="22">
        <f>C41+C43</f>
        <v>404017</v>
      </c>
    </row>
    <row r="41" spans="1:3" x14ac:dyDescent="0.25">
      <c r="A41" s="20" t="s">
        <v>49</v>
      </c>
      <c r="B41" s="21" t="s">
        <v>50</v>
      </c>
      <c r="C41" s="22">
        <f>C42</f>
        <v>118506</v>
      </c>
    </row>
    <row r="42" spans="1:3" ht="47.25" x14ac:dyDescent="0.25">
      <c r="A42" s="25" t="s">
        <v>51</v>
      </c>
      <c r="B42" s="26" t="s">
        <v>2</v>
      </c>
      <c r="C42" s="27">
        <v>118506</v>
      </c>
    </row>
    <row r="43" spans="1:3" x14ac:dyDescent="0.25">
      <c r="A43" s="20" t="s">
        <v>52</v>
      </c>
      <c r="B43" s="21" t="s">
        <v>162</v>
      </c>
      <c r="C43" s="22">
        <f>C44+C46</f>
        <v>285511</v>
      </c>
    </row>
    <row r="44" spans="1:3" x14ac:dyDescent="0.25">
      <c r="A44" s="25" t="s">
        <v>145</v>
      </c>
      <c r="B44" s="30" t="s">
        <v>143</v>
      </c>
      <c r="C44" s="27">
        <f>C45</f>
        <v>222040</v>
      </c>
    </row>
    <row r="45" spans="1:3" ht="47.25" x14ac:dyDescent="0.25">
      <c r="A45" s="25" t="s">
        <v>144</v>
      </c>
      <c r="B45" s="30" t="s">
        <v>146</v>
      </c>
      <c r="C45" s="27">
        <v>222040</v>
      </c>
    </row>
    <row r="46" spans="1:3" x14ac:dyDescent="0.25">
      <c r="A46" s="25" t="s">
        <v>147</v>
      </c>
      <c r="B46" s="30" t="s">
        <v>149</v>
      </c>
      <c r="C46" s="27">
        <f>C47</f>
        <v>63471</v>
      </c>
    </row>
    <row r="47" spans="1:3" ht="47.25" x14ac:dyDescent="0.25">
      <c r="A47" s="31" t="s">
        <v>148</v>
      </c>
      <c r="B47" s="30" t="s">
        <v>150</v>
      </c>
      <c r="C47" s="27">
        <v>63471</v>
      </c>
    </row>
    <row r="48" spans="1:3" s="3" customFormat="1" x14ac:dyDescent="0.25">
      <c r="A48" s="20" t="s">
        <v>53</v>
      </c>
      <c r="B48" s="28" t="s">
        <v>54</v>
      </c>
      <c r="C48" s="22">
        <f>C49+C51</f>
        <v>91424</v>
      </c>
    </row>
    <row r="49" spans="1:3" s="3" customFormat="1" ht="38.25" customHeight="1" x14ac:dyDescent="0.25">
      <c r="A49" s="25" t="s">
        <v>55</v>
      </c>
      <c r="B49" s="26" t="s">
        <v>3</v>
      </c>
      <c r="C49" s="27">
        <f>C50</f>
        <v>90307</v>
      </c>
    </row>
    <row r="50" spans="1:3" ht="51.75" customHeight="1" x14ac:dyDescent="0.25">
      <c r="A50" s="25" t="s">
        <v>56</v>
      </c>
      <c r="B50" s="26" t="s">
        <v>57</v>
      </c>
      <c r="C50" s="27">
        <v>90307</v>
      </c>
    </row>
    <row r="51" spans="1:3" ht="28.5" customHeight="1" x14ac:dyDescent="0.25">
      <c r="A51" s="25" t="s">
        <v>58</v>
      </c>
      <c r="B51" s="32" t="s">
        <v>59</v>
      </c>
      <c r="C51" s="27">
        <f>C52+C53</f>
        <v>1117</v>
      </c>
    </row>
    <row r="52" spans="1:3" ht="31.5" x14ac:dyDescent="0.25">
      <c r="A52" s="25" t="s">
        <v>4</v>
      </c>
      <c r="B52" s="26" t="s">
        <v>60</v>
      </c>
      <c r="C52" s="27">
        <v>1000</v>
      </c>
    </row>
    <row r="53" spans="1:3" ht="100.5" customHeight="1" x14ac:dyDescent="0.25">
      <c r="A53" s="25" t="s">
        <v>160</v>
      </c>
      <c r="B53" s="26" t="s">
        <v>161</v>
      </c>
      <c r="C53" s="27">
        <v>117</v>
      </c>
    </row>
    <row r="54" spans="1:3" s="3" customFormat="1" ht="48.75" customHeight="1" x14ac:dyDescent="0.25">
      <c r="A54" s="20" t="s">
        <v>61</v>
      </c>
      <c r="B54" s="28" t="s">
        <v>193</v>
      </c>
      <c r="C54" s="22">
        <f>C55+C65+C68</f>
        <v>374232</v>
      </c>
    </row>
    <row r="55" spans="1:3" s="3" customFormat="1" ht="111" customHeight="1" x14ac:dyDescent="0.25">
      <c r="A55" s="20" t="s">
        <v>62</v>
      </c>
      <c r="B55" s="28" t="s">
        <v>63</v>
      </c>
      <c r="C55" s="22">
        <f>C60+C56</f>
        <v>329266</v>
      </c>
    </row>
    <row r="56" spans="1:3" s="3" customFormat="1" ht="79.5" customHeight="1" x14ac:dyDescent="0.25">
      <c r="A56" s="20" t="s">
        <v>64</v>
      </c>
      <c r="B56" s="28" t="s">
        <v>5</v>
      </c>
      <c r="C56" s="22">
        <f>C57</f>
        <v>297911</v>
      </c>
    </row>
    <row r="57" spans="1:3" ht="99.75" customHeight="1" x14ac:dyDescent="0.25">
      <c r="A57" s="25" t="s">
        <v>6</v>
      </c>
      <c r="B57" s="26" t="s">
        <v>7</v>
      </c>
      <c r="C57" s="27">
        <f>C58+C59</f>
        <v>297911</v>
      </c>
    </row>
    <row r="58" spans="1:3" ht="61.5" customHeight="1" x14ac:dyDescent="0.25">
      <c r="A58" s="25" t="s">
        <v>8</v>
      </c>
      <c r="B58" s="26" t="s">
        <v>9</v>
      </c>
      <c r="C58" s="27">
        <v>297911</v>
      </c>
    </row>
    <row r="59" spans="1:3" ht="60" customHeight="1" x14ac:dyDescent="0.25">
      <c r="A59" s="25" t="s">
        <v>10</v>
      </c>
      <c r="B59" s="26" t="s">
        <v>11</v>
      </c>
      <c r="C59" s="27">
        <v>0</v>
      </c>
    </row>
    <row r="60" spans="1:3" ht="96.75" customHeight="1" x14ac:dyDescent="0.25">
      <c r="A60" s="20" t="s">
        <v>65</v>
      </c>
      <c r="B60" s="21" t="s">
        <v>66</v>
      </c>
      <c r="C60" s="22">
        <f>C61</f>
        <v>31355</v>
      </c>
    </row>
    <row r="61" spans="1:3" ht="78" customHeight="1" x14ac:dyDescent="0.25">
      <c r="A61" s="25" t="s">
        <v>12</v>
      </c>
      <c r="B61" s="26" t="s">
        <v>13</v>
      </c>
      <c r="C61" s="27">
        <f>C62+C63+C64</f>
        <v>31355</v>
      </c>
    </row>
    <row r="62" spans="1:3" ht="78.75" x14ac:dyDescent="0.25">
      <c r="A62" s="25" t="s">
        <v>67</v>
      </c>
      <c r="B62" s="26" t="s">
        <v>263</v>
      </c>
      <c r="C62" s="27">
        <v>29416</v>
      </c>
    </row>
    <row r="63" spans="1:3" ht="33.75" customHeight="1" x14ac:dyDescent="0.25">
      <c r="A63" s="25" t="s">
        <v>68</v>
      </c>
      <c r="B63" s="26" t="s">
        <v>264</v>
      </c>
      <c r="C63" s="27">
        <v>385</v>
      </c>
    </row>
    <row r="64" spans="1:3" ht="161.25" customHeight="1" x14ac:dyDescent="0.25">
      <c r="A64" s="25" t="s">
        <v>194</v>
      </c>
      <c r="B64" s="26" t="s">
        <v>195</v>
      </c>
      <c r="C64" s="27">
        <v>1554</v>
      </c>
    </row>
    <row r="65" spans="1:3" ht="31.5" x14ac:dyDescent="0.25">
      <c r="A65" s="20" t="s">
        <v>69</v>
      </c>
      <c r="B65" s="21" t="s">
        <v>70</v>
      </c>
      <c r="C65" s="22">
        <f t="shared" ref="C65:C66" si="0">C66</f>
        <v>1988</v>
      </c>
    </row>
    <row r="66" spans="1:3" ht="63" x14ac:dyDescent="0.25">
      <c r="A66" s="25" t="s">
        <v>71</v>
      </c>
      <c r="B66" s="29" t="s">
        <v>14</v>
      </c>
      <c r="C66" s="27">
        <f t="shared" si="0"/>
        <v>1988</v>
      </c>
    </row>
    <row r="67" spans="1:3" ht="63" x14ac:dyDescent="0.25">
      <c r="A67" s="25" t="s">
        <v>72</v>
      </c>
      <c r="B67" s="29" t="s">
        <v>15</v>
      </c>
      <c r="C67" s="27">
        <v>1988</v>
      </c>
    </row>
    <row r="68" spans="1:3" ht="92.25" customHeight="1" x14ac:dyDescent="0.25">
      <c r="A68" s="20" t="s">
        <v>73</v>
      </c>
      <c r="B68" s="21" t="s">
        <v>16</v>
      </c>
      <c r="C68" s="22">
        <f t="shared" ref="C68:C69" si="1">C69</f>
        <v>42978</v>
      </c>
    </row>
    <row r="69" spans="1:3" ht="94.5" x14ac:dyDescent="0.25">
      <c r="A69" s="25" t="s">
        <v>74</v>
      </c>
      <c r="B69" s="29" t="s">
        <v>17</v>
      </c>
      <c r="C69" s="27">
        <f t="shared" si="1"/>
        <v>42978</v>
      </c>
    </row>
    <row r="70" spans="1:3" ht="94.5" x14ac:dyDescent="0.25">
      <c r="A70" s="25" t="s">
        <v>75</v>
      </c>
      <c r="B70" s="29" t="s">
        <v>76</v>
      </c>
      <c r="C70" s="27">
        <f>SUM(C71:C74)</f>
        <v>42978</v>
      </c>
    </row>
    <row r="71" spans="1:3" ht="33" customHeight="1" x14ac:dyDescent="0.25">
      <c r="A71" s="25" t="s">
        <v>77</v>
      </c>
      <c r="B71" s="29" t="s">
        <v>78</v>
      </c>
      <c r="C71" s="27">
        <v>10659</v>
      </c>
    </row>
    <row r="72" spans="1:3" x14ac:dyDescent="0.25">
      <c r="A72" s="25" t="s">
        <v>79</v>
      </c>
      <c r="B72" s="29" t="s">
        <v>159</v>
      </c>
      <c r="C72" s="27">
        <v>26731</v>
      </c>
    </row>
    <row r="73" spans="1:3" x14ac:dyDescent="0.25">
      <c r="A73" s="25" t="s">
        <v>80</v>
      </c>
      <c r="B73" s="29" t="s">
        <v>81</v>
      </c>
      <c r="C73" s="27">
        <v>5088</v>
      </c>
    </row>
    <row r="74" spans="1:3" ht="30.75" customHeight="1" x14ac:dyDescent="0.25">
      <c r="A74" s="25" t="s">
        <v>82</v>
      </c>
      <c r="B74" s="29" t="s">
        <v>83</v>
      </c>
      <c r="C74" s="27">
        <v>500</v>
      </c>
    </row>
    <row r="75" spans="1:3" ht="31.5" x14ac:dyDescent="0.25">
      <c r="A75" s="20" t="s">
        <v>84</v>
      </c>
      <c r="B75" s="21" t="s">
        <v>85</v>
      </c>
      <c r="C75" s="22">
        <f>C76</f>
        <v>13013</v>
      </c>
    </row>
    <row r="76" spans="1:3" ht="31.5" x14ac:dyDescent="0.25">
      <c r="A76" s="20" t="s">
        <v>86</v>
      </c>
      <c r="B76" s="21" t="s">
        <v>87</v>
      </c>
      <c r="C76" s="22">
        <f>SUM(C77:C80)</f>
        <v>13013</v>
      </c>
    </row>
    <row r="77" spans="1:3" ht="31.5" x14ac:dyDescent="0.25">
      <c r="A77" s="25" t="s">
        <v>106</v>
      </c>
      <c r="B77" s="29" t="s">
        <v>108</v>
      </c>
      <c r="C77" s="27">
        <v>1925</v>
      </c>
    </row>
    <row r="78" spans="1:3" ht="31.5" x14ac:dyDescent="0.25">
      <c r="A78" s="25" t="s">
        <v>107</v>
      </c>
      <c r="B78" s="29" t="s">
        <v>109</v>
      </c>
      <c r="C78" s="27">
        <v>0</v>
      </c>
    </row>
    <row r="79" spans="1:3" ht="31.5" x14ac:dyDescent="0.25">
      <c r="A79" s="25" t="s">
        <v>110</v>
      </c>
      <c r="B79" s="29" t="s">
        <v>111</v>
      </c>
      <c r="C79" s="27">
        <v>817</v>
      </c>
    </row>
    <row r="80" spans="1:3" ht="31.5" x14ac:dyDescent="0.25">
      <c r="A80" s="25" t="s">
        <v>112</v>
      </c>
      <c r="B80" s="29" t="s">
        <v>113</v>
      </c>
      <c r="C80" s="27">
        <v>10271</v>
      </c>
    </row>
    <row r="81" spans="1:3" s="3" customFormat="1" ht="47.25" x14ac:dyDescent="0.25">
      <c r="A81" s="20" t="s">
        <v>88</v>
      </c>
      <c r="B81" s="21" t="s">
        <v>18</v>
      </c>
      <c r="C81" s="22">
        <f>C82+C83</f>
        <v>1145</v>
      </c>
    </row>
    <row r="82" spans="1:3" x14ac:dyDescent="0.25">
      <c r="A82" s="25" t="s">
        <v>129</v>
      </c>
      <c r="B82" s="29" t="s">
        <v>130</v>
      </c>
      <c r="C82" s="27">
        <v>701</v>
      </c>
    </row>
    <row r="83" spans="1:3" x14ac:dyDescent="0.25">
      <c r="A83" s="25" t="s">
        <v>89</v>
      </c>
      <c r="B83" s="29" t="s">
        <v>90</v>
      </c>
      <c r="C83" s="27">
        <v>444</v>
      </c>
    </row>
    <row r="84" spans="1:3" s="3" customFormat="1" ht="31.5" x14ac:dyDescent="0.25">
      <c r="A84" s="20" t="s">
        <v>91</v>
      </c>
      <c r="B84" s="21" t="s">
        <v>92</v>
      </c>
      <c r="C84" s="22">
        <f>C85+C88</f>
        <v>172226</v>
      </c>
    </row>
    <row r="85" spans="1:3" s="3" customFormat="1" ht="94.5" x14ac:dyDescent="0.25">
      <c r="A85" s="20" t="s">
        <v>93</v>
      </c>
      <c r="B85" s="21" t="s">
        <v>258</v>
      </c>
      <c r="C85" s="22">
        <f t="shared" ref="C85:C86" si="2">C86</f>
        <v>102567</v>
      </c>
    </row>
    <row r="86" spans="1:3" ht="111" customHeight="1" x14ac:dyDescent="0.25">
      <c r="A86" s="25" t="s">
        <v>19</v>
      </c>
      <c r="B86" s="29" t="s">
        <v>259</v>
      </c>
      <c r="C86" s="27">
        <f t="shared" si="2"/>
        <v>102567</v>
      </c>
    </row>
    <row r="87" spans="1:3" ht="109.5" customHeight="1" x14ac:dyDescent="0.25">
      <c r="A87" s="25" t="s">
        <v>20</v>
      </c>
      <c r="B87" s="29" t="s">
        <v>21</v>
      </c>
      <c r="C87" s="27">
        <v>102567</v>
      </c>
    </row>
    <row r="88" spans="1:3" ht="47.25" x14ac:dyDescent="0.25">
      <c r="A88" s="20" t="s">
        <v>94</v>
      </c>
      <c r="B88" s="21" t="s">
        <v>260</v>
      </c>
      <c r="C88" s="22">
        <f t="shared" ref="C88:C89" si="3">C89</f>
        <v>69659</v>
      </c>
    </row>
    <row r="89" spans="1:3" ht="47.25" x14ac:dyDescent="0.25">
      <c r="A89" s="25" t="s">
        <v>95</v>
      </c>
      <c r="B89" s="29" t="s">
        <v>96</v>
      </c>
      <c r="C89" s="27">
        <f t="shared" si="3"/>
        <v>69659</v>
      </c>
    </row>
    <row r="90" spans="1:3" ht="63" x14ac:dyDescent="0.25">
      <c r="A90" s="25" t="s">
        <v>22</v>
      </c>
      <c r="B90" s="29" t="s">
        <v>97</v>
      </c>
      <c r="C90" s="27">
        <v>69659</v>
      </c>
    </row>
    <row r="91" spans="1:3" x14ac:dyDescent="0.25">
      <c r="A91" s="20" t="s">
        <v>98</v>
      </c>
      <c r="B91" s="21" t="s">
        <v>99</v>
      </c>
      <c r="C91" s="22">
        <f>SUM(C92:C102)</f>
        <v>122694</v>
      </c>
    </row>
    <row r="92" spans="1:3" ht="31.5" x14ac:dyDescent="0.25">
      <c r="A92" s="25" t="s">
        <v>23</v>
      </c>
      <c r="B92" s="29" t="s">
        <v>100</v>
      </c>
      <c r="C92" s="27">
        <v>2670</v>
      </c>
    </row>
    <row r="93" spans="1:3" ht="78.75" x14ac:dyDescent="0.25">
      <c r="A93" s="25" t="s">
        <v>24</v>
      </c>
      <c r="B93" s="29" t="s">
        <v>101</v>
      </c>
      <c r="C93" s="27">
        <v>1438</v>
      </c>
    </row>
    <row r="94" spans="1:3" ht="78.75" x14ac:dyDescent="0.25">
      <c r="A94" s="25" t="s">
        <v>25</v>
      </c>
      <c r="B94" s="29" t="s">
        <v>26</v>
      </c>
      <c r="C94" s="27">
        <v>1335</v>
      </c>
    </row>
    <row r="95" spans="1:3" ht="128.25" customHeight="1" x14ac:dyDescent="0.25">
      <c r="A95" s="25" t="s">
        <v>27</v>
      </c>
      <c r="B95" s="29" t="s">
        <v>266</v>
      </c>
      <c r="C95" s="27">
        <v>9859</v>
      </c>
    </row>
    <row r="96" spans="1:3" s="3" customFormat="1" ht="69" customHeight="1" x14ac:dyDescent="0.25">
      <c r="A96" s="25" t="s">
        <v>102</v>
      </c>
      <c r="B96" s="29" t="s">
        <v>103</v>
      </c>
      <c r="C96" s="27">
        <v>2259</v>
      </c>
    </row>
    <row r="97" spans="1:3" s="3" customFormat="1" ht="31.5" x14ac:dyDescent="0.25">
      <c r="A97" s="25" t="s">
        <v>151</v>
      </c>
      <c r="B97" s="29" t="s">
        <v>152</v>
      </c>
      <c r="C97" s="27">
        <v>26495</v>
      </c>
    </row>
    <row r="98" spans="1:3" ht="60.75" customHeight="1" x14ac:dyDescent="0.25">
      <c r="A98" s="25" t="s">
        <v>28</v>
      </c>
      <c r="B98" s="29" t="s">
        <v>261</v>
      </c>
      <c r="C98" s="27">
        <v>51</v>
      </c>
    </row>
    <row r="99" spans="1:3" ht="47.25" x14ac:dyDescent="0.25">
      <c r="A99" s="25" t="s">
        <v>154</v>
      </c>
      <c r="B99" s="29" t="s">
        <v>153</v>
      </c>
      <c r="C99" s="27">
        <v>1746</v>
      </c>
    </row>
    <row r="100" spans="1:3" ht="80.25" customHeight="1" x14ac:dyDescent="0.25">
      <c r="A100" s="25" t="s">
        <v>155</v>
      </c>
      <c r="B100" s="29" t="s">
        <v>157</v>
      </c>
      <c r="C100" s="27">
        <v>13966</v>
      </c>
    </row>
    <row r="101" spans="1:3" ht="47.25" x14ac:dyDescent="0.25">
      <c r="A101" s="25" t="s">
        <v>156</v>
      </c>
      <c r="B101" s="29" t="s">
        <v>158</v>
      </c>
      <c r="C101" s="27">
        <v>6675</v>
      </c>
    </row>
    <row r="102" spans="1:3" ht="31.5" x14ac:dyDescent="0.25">
      <c r="A102" s="25" t="s">
        <v>104</v>
      </c>
      <c r="B102" s="29" t="s">
        <v>105</v>
      </c>
      <c r="C102" s="27">
        <v>56200</v>
      </c>
    </row>
    <row r="103" spans="1:3" x14ac:dyDescent="0.25">
      <c r="A103" s="20" t="s">
        <v>131</v>
      </c>
      <c r="B103" s="21" t="s">
        <v>132</v>
      </c>
      <c r="C103" s="22">
        <f>SUM(C104:C106)</f>
        <v>19490</v>
      </c>
    </row>
    <row r="104" spans="1:3" ht="47.25" x14ac:dyDescent="0.25">
      <c r="A104" s="25" t="s">
        <v>133</v>
      </c>
      <c r="B104" s="29" t="s">
        <v>134</v>
      </c>
      <c r="C104" s="27">
        <v>14216</v>
      </c>
    </row>
    <row r="105" spans="1:3" ht="63" x14ac:dyDescent="0.25">
      <c r="A105" s="25" t="s">
        <v>196</v>
      </c>
      <c r="B105" s="29" t="s">
        <v>198</v>
      </c>
      <c r="C105" s="27">
        <v>1055</v>
      </c>
    </row>
    <row r="106" spans="1:3" ht="63" x14ac:dyDescent="0.25">
      <c r="A106" s="25" t="s">
        <v>197</v>
      </c>
      <c r="B106" s="29" t="s">
        <v>199</v>
      </c>
      <c r="C106" s="27">
        <v>4219</v>
      </c>
    </row>
    <row r="107" spans="1:3" x14ac:dyDescent="0.25">
      <c r="A107" s="20" t="s">
        <v>167</v>
      </c>
      <c r="B107" s="33" t="s">
        <v>168</v>
      </c>
      <c r="C107" s="22">
        <f>C108</f>
        <v>4095960.5</v>
      </c>
    </row>
    <row r="108" spans="1:3" ht="31.5" x14ac:dyDescent="0.25">
      <c r="A108" s="20" t="s">
        <v>169</v>
      </c>
      <c r="B108" s="33" t="s">
        <v>170</v>
      </c>
      <c r="C108" s="22">
        <f>C109+C112+C134+C149</f>
        <v>4095960.5</v>
      </c>
    </row>
    <row r="109" spans="1:3" ht="31.5" x14ac:dyDescent="0.25">
      <c r="A109" s="20" t="s">
        <v>200</v>
      </c>
      <c r="B109" s="33" t="s">
        <v>223</v>
      </c>
      <c r="C109" s="22">
        <f t="shared" ref="C109:C110" si="4">C110</f>
        <v>246436.6</v>
      </c>
    </row>
    <row r="110" spans="1:3" ht="21" customHeight="1" x14ac:dyDescent="0.25">
      <c r="A110" s="25" t="s">
        <v>202</v>
      </c>
      <c r="B110" s="34" t="s">
        <v>171</v>
      </c>
      <c r="C110" s="27">
        <f t="shared" si="4"/>
        <v>246436.6</v>
      </c>
    </row>
    <row r="111" spans="1:3" ht="31.5" x14ac:dyDescent="0.25">
      <c r="A111" s="25" t="s">
        <v>201</v>
      </c>
      <c r="B111" s="34" t="s">
        <v>172</v>
      </c>
      <c r="C111" s="27">
        <v>246436.6</v>
      </c>
    </row>
    <row r="112" spans="1:3" ht="31.5" x14ac:dyDescent="0.25">
      <c r="A112" s="20" t="s">
        <v>204</v>
      </c>
      <c r="B112" s="33" t="s">
        <v>203</v>
      </c>
      <c r="C112" s="22">
        <f>SUM(C113:C119)</f>
        <v>1032869.3999999999</v>
      </c>
    </row>
    <row r="113" spans="1:3" ht="31.5" hidden="1" x14ac:dyDescent="0.25">
      <c r="A113" s="25" t="s">
        <v>275</v>
      </c>
      <c r="B113" s="34" t="s">
        <v>233</v>
      </c>
      <c r="C113" s="22"/>
    </row>
    <row r="114" spans="1:3" ht="47.25" hidden="1" x14ac:dyDescent="0.25">
      <c r="A114" s="25" t="s">
        <v>224</v>
      </c>
      <c r="B114" s="34" t="s">
        <v>225</v>
      </c>
      <c r="C114" s="27"/>
    </row>
    <row r="115" spans="1:3" ht="78" customHeight="1" x14ac:dyDescent="0.25">
      <c r="A115" s="25" t="s">
        <v>235</v>
      </c>
      <c r="B115" s="34" t="s">
        <v>234</v>
      </c>
      <c r="C115" s="27">
        <v>96133.4</v>
      </c>
    </row>
    <row r="116" spans="1:3" ht="52.5" customHeight="1" x14ac:dyDescent="0.25">
      <c r="A116" s="25" t="s">
        <v>226</v>
      </c>
      <c r="B116" s="34" t="s">
        <v>262</v>
      </c>
      <c r="C116" s="27">
        <v>10943.3</v>
      </c>
    </row>
    <row r="117" spans="1:3" ht="69" customHeight="1" x14ac:dyDescent="0.25">
      <c r="A117" s="25" t="s">
        <v>267</v>
      </c>
      <c r="B117" s="34" t="s">
        <v>268</v>
      </c>
      <c r="C117" s="27">
        <v>17988.5</v>
      </c>
    </row>
    <row r="118" spans="1:3" ht="65.25" customHeight="1" x14ac:dyDescent="0.25">
      <c r="A118" s="25" t="s">
        <v>267</v>
      </c>
      <c r="B118" s="34" t="s">
        <v>268</v>
      </c>
      <c r="C118" s="27">
        <v>81947.5</v>
      </c>
    </row>
    <row r="119" spans="1:3" x14ac:dyDescent="0.25">
      <c r="A119" s="25" t="s">
        <v>205</v>
      </c>
      <c r="B119" s="34" t="s">
        <v>173</v>
      </c>
      <c r="C119" s="27">
        <f>C120</f>
        <v>825856.7</v>
      </c>
    </row>
    <row r="120" spans="1:3" x14ac:dyDescent="0.25">
      <c r="A120" s="25" t="s">
        <v>206</v>
      </c>
      <c r="B120" s="34" t="s">
        <v>174</v>
      </c>
      <c r="C120" s="27">
        <f>SUM(C121:C133)</f>
        <v>825856.7</v>
      </c>
    </row>
    <row r="121" spans="1:3" ht="94.5" customHeight="1" x14ac:dyDescent="0.25">
      <c r="A121" s="25" t="s">
        <v>207</v>
      </c>
      <c r="B121" s="35" t="s">
        <v>175</v>
      </c>
      <c r="C121" s="27">
        <v>35814.400000000001</v>
      </c>
    </row>
    <row r="122" spans="1:3" ht="94.5" hidden="1" x14ac:dyDescent="0.25">
      <c r="A122" s="25" t="s">
        <v>207</v>
      </c>
      <c r="B122" s="35" t="s">
        <v>238</v>
      </c>
      <c r="C122" s="27"/>
    </row>
    <row r="123" spans="1:3" ht="94.5" customHeight="1" x14ac:dyDescent="0.25">
      <c r="A123" s="25" t="s">
        <v>207</v>
      </c>
      <c r="B123" s="51" t="s">
        <v>278</v>
      </c>
      <c r="C123" s="27">
        <v>304750</v>
      </c>
    </row>
    <row r="124" spans="1:3" ht="118.5" customHeight="1" x14ac:dyDescent="0.25">
      <c r="A124" s="25" t="s">
        <v>207</v>
      </c>
      <c r="B124" s="51" t="s">
        <v>279</v>
      </c>
      <c r="C124" s="27">
        <v>481790.9</v>
      </c>
    </row>
    <row r="125" spans="1:3" ht="110.25" x14ac:dyDescent="0.25">
      <c r="A125" s="25" t="s">
        <v>245</v>
      </c>
      <c r="B125" s="35" t="s">
        <v>252</v>
      </c>
      <c r="C125" s="27">
        <v>3300</v>
      </c>
    </row>
    <row r="126" spans="1:3" ht="126" hidden="1" x14ac:dyDescent="0.25">
      <c r="A126" s="25" t="s">
        <v>207</v>
      </c>
      <c r="B126" s="35" t="s">
        <v>236</v>
      </c>
      <c r="C126" s="27"/>
    </row>
    <row r="127" spans="1:3" ht="141.75" hidden="1" x14ac:dyDescent="0.25">
      <c r="A127" s="25" t="s">
        <v>207</v>
      </c>
      <c r="B127" s="35" t="s">
        <v>237</v>
      </c>
      <c r="C127" s="27" t="s">
        <v>251</v>
      </c>
    </row>
    <row r="128" spans="1:3" ht="126" hidden="1" x14ac:dyDescent="0.25">
      <c r="A128" s="25" t="s">
        <v>229</v>
      </c>
      <c r="B128" s="35" t="s">
        <v>232</v>
      </c>
      <c r="C128" s="27"/>
    </row>
    <row r="129" spans="1:3" ht="126" hidden="1" x14ac:dyDescent="0.25">
      <c r="A129" s="25" t="s">
        <v>245</v>
      </c>
      <c r="B129" s="35" t="s">
        <v>243</v>
      </c>
      <c r="C129" s="27"/>
    </row>
    <row r="130" spans="1:3" ht="110.25" hidden="1" x14ac:dyDescent="0.25">
      <c r="A130" s="25" t="s">
        <v>207</v>
      </c>
      <c r="B130" s="35" t="s">
        <v>253</v>
      </c>
      <c r="C130" s="27">
        <v>0</v>
      </c>
    </row>
    <row r="131" spans="1:3" ht="78.75" x14ac:dyDescent="0.25">
      <c r="A131" s="25" t="s">
        <v>254</v>
      </c>
      <c r="B131" s="35" t="s">
        <v>276</v>
      </c>
      <c r="C131" s="27">
        <v>36.200000000000003</v>
      </c>
    </row>
    <row r="132" spans="1:3" ht="126" hidden="1" x14ac:dyDescent="0.25">
      <c r="A132" s="25" t="s">
        <v>246</v>
      </c>
      <c r="B132" s="35" t="s">
        <v>247</v>
      </c>
      <c r="C132" s="27"/>
    </row>
    <row r="133" spans="1:3" ht="78.75" x14ac:dyDescent="0.25">
      <c r="A133" s="25" t="s">
        <v>254</v>
      </c>
      <c r="B133" s="35" t="s">
        <v>277</v>
      </c>
      <c r="C133" s="27">
        <v>165.2</v>
      </c>
    </row>
    <row r="134" spans="1:3" ht="31.5" x14ac:dyDescent="0.25">
      <c r="A134" s="20" t="s">
        <v>208</v>
      </c>
      <c r="B134" s="33" t="s">
        <v>209</v>
      </c>
      <c r="C134" s="22">
        <f>C137+C135+C139</f>
        <v>2805985.2</v>
      </c>
    </row>
    <row r="135" spans="1:3" ht="94.5" x14ac:dyDescent="0.25">
      <c r="A135" s="25" t="s">
        <v>214</v>
      </c>
      <c r="B135" s="47" t="s">
        <v>176</v>
      </c>
      <c r="C135" s="27">
        <f>C136</f>
        <v>25213.9</v>
      </c>
    </row>
    <row r="136" spans="1:3" ht="94.5" x14ac:dyDescent="0.25">
      <c r="A136" s="25" t="s">
        <v>215</v>
      </c>
      <c r="B136" s="34" t="s">
        <v>177</v>
      </c>
      <c r="C136" s="27">
        <v>25213.9</v>
      </c>
    </row>
    <row r="137" spans="1:3" ht="63" x14ac:dyDescent="0.25">
      <c r="A137" s="25" t="s">
        <v>210</v>
      </c>
      <c r="B137" s="34" t="s">
        <v>211</v>
      </c>
      <c r="C137" s="27">
        <f>C138</f>
        <v>568.20000000000005</v>
      </c>
    </row>
    <row r="138" spans="1:3" ht="78.75" x14ac:dyDescent="0.25">
      <c r="A138" s="25" t="s">
        <v>212</v>
      </c>
      <c r="B138" s="34" t="s">
        <v>213</v>
      </c>
      <c r="C138" s="27">
        <v>568.20000000000005</v>
      </c>
    </row>
    <row r="139" spans="1:3" x14ac:dyDescent="0.25">
      <c r="A139" s="25" t="s">
        <v>216</v>
      </c>
      <c r="B139" s="34" t="s">
        <v>178</v>
      </c>
      <c r="C139" s="27">
        <f>C140</f>
        <v>2780203.1</v>
      </c>
    </row>
    <row r="140" spans="1:3" x14ac:dyDescent="0.25">
      <c r="A140" s="25" t="s">
        <v>217</v>
      </c>
      <c r="B140" s="34" t="s">
        <v>179</v>
      </c>
      <c r="C140" s="27">
        <f>SUM(C141:C148)</f>
        <v>2780203.1</v>
      </c>
    </row>
    <row r="141" spans="1:3" ht="220.5" hidden="1" x14ac:dyDescent="0.25">
      <c r="A141" s="25"/>
      <c r="B141" s="36" t="s">
        <v>184</v>
      </c>
      <c r="C141" s="27"/>
    </row>
    <row r="142" spans="1:3" ht="75.75" customHeight="1" x14ac:dyDescent="0.25">
      <c r="A142" s="25" t="s">
        <v>218</v>
      </c>
      <c r="B142" s="50" t="s">
        <v>255</v>
      </c>
      <c r="C142" s="27">
        <v>207066.8</v>
      </c>
    </row>
    <row r="143" spans="1:3" ht="193.5" customHeight="1" x14ac:dyDescent="0.25">
      <c r="A143" s="25" t="s">
        <v>218</v>
      </c>
      <c r="B143" s="50" t="s">
        <v>280</v>
      </c>
      <c r="C143" s="27">
        <v>1706214.8</v>
      </c>
    </row>
    <row r="144" spans="1:3" ht="47.25" x14ac:dyDescent="0.25">
      <c r="A144" s="25" t="s">
        <v>218</v>
      </c>
      <c r="B144" s="48" t="s">
        <v>256</v>
      </c>
      <c r="C144" s="27">
        <v>56530.3</v>
      </c>
    </row>
    <row r="145" spans="1:3" ht="94.5" x14ac:dyDescent="0.25">
      <c r="A145" s="25" t="s">
        <v>219</v>
      </c>
      <c r="B145" s="49" t="s">
        <v>269</v>
      </c>
      <c r="C145" s="27">
        <v>1444.3</v>
      </c>
    </row>
    <row r="146" spans="1:3" ht="63" x14ac:dyDescent="0.25">
      <c r="A146" s="25" t="s">
        <v>219</v>
      </c>
      <c r="B146" s="48" t="s">
        <v>270</v>
      </c>
      <c r="C146" s="27">
        <v>2937</v>
      </c>
    </row>
    <row r="147" spans="1:3" ht="127.5" customHeight="1" x14ac:dyDescent="0.25">
      <c r="A147" s="25" t="s">
        <v>220</v>
      </c>
      <c r="B147" s="48" t="s">
        <v>185</v>
      </c>
      <c r="C147" s="27">
        <v>5993.3</v>
      </c>
    </row>
    <row r="148" spans="1:3" ht="159" customHeight="1" x14ac:dyDescent="0.25">
      <c r="A148" s="25" t="s">
        <v>218</v>
      </c>
      <c r="B148" s="48" t="s">
        <v>186</v>
      </c>
      <c r="C148" s="27">
        <v>800016.6</v>
      </c>
    </row>
    <row r="149" spans="1:3" x14ac:dyDescent="0.25">
      <c r="A149" s="20" t="s">
        <v>221</v>
      </c>
      <c r="B149" s="33" t="s">
        <v>180</v>
      </c>
      <c r="C149" s="22">
        <f>C150+C151</f>
        <v>10669.3</v>
      </c>
    </row>
    <row r="150" spans="1:3" ht="63" hidden="1" x14ac:dyDescent="0.25">
      <c r="A150" s="25" t="s">
        <v>222</v>
      </c>
      <c r="B150" s="34" t="s">
        <v>181</v>
      </c>
      <c r="C150" s="27"/>
    </row>
    <row r="151" spans="1:3" ht="31.5" x14ac:dyDescent="0.25">
      <c r="A151" s="25" t="s">
        <v>227</v>
      </c>
      <c r="B151" s="34" t="s">
        <v>182</v>
      </c>
      <c r="C151" s="27">
        <f>SUM(C152:C157)</f>
        <v>10669.3</v>
      </c>
    </row>
    <row r="152" spans="1:3" ht="110.25" x14ac:dyDescent="0.25">
      <c r="A152" s="25" t="s">
        <v>271</v>
      </c>
      <c r="B152" s="34" t="s">
        <v>274</v>
      </c>
      <c r="C152" s="27">
        <v>10669.3</v>
      </c>
    </row>
    <row r="153" spans="1:3" ht="95.25" thickBot="1" x14ac:dyDescent="0.3">
      <c r="A153" s="25" t="s">
        <v>272</v>
      </c>
      <c r="B153" s="34" t="s">
        <v>273</v>
      </c>
      <c r="C153" s="27"/>
    </row>
    <row r="154" spans="1:3" ht="63" hidden="1" x14ac:dyDescent="0.25">
      <c r="A154" s="25" t="s">
        <v>230</v>
      </c>
      <c r="B154" s="34" t="s">
        <v>228</v>
      </c>
      <c r="C154" s="27" t="s">
        <v>251</v>
      </c>
    </row>
    <row r="155" spans="1:3" ht="63" hidden="1" x14ac:dyDescent="0.25">
      <c r="A155" s="25" t="s">
        <v>248</v>
      </c>
      <c r="B155" s="37" t="s">
        <v>244</v>
      </c>
      <c r="C155" s="38"/>
    </row>
    <row r="156" spans="1:3" ht="63" hidden="1" x14ac:dyDescent="0.25">
      <c r="A156" s="25" t="s">
        <v>230</v>
      </c>
      <c r="B156" s="37" t="s">
        <v>249</v>
      </c>
      <c r="C156" s="38"/>
    </row>
    <row r="157" spans="1:3" ht="111" hidden="1" thickBot="1" x14ac:dyDescent="0.3">
      <c r="A157" s="39" t="s">
        <v>248</v>
      </c>
      <c r="B157" s="37" t="s">
        <v>231</v>
      </c>
      <c r="C157" s="38"/>
    </row>
    <row r="158" spans="1:3" ht="47.25" hidden="1" x14ac:dyDescent="0.25">
      <c r="A158" s="17" t="s">
        <v>239</v>
      </c>
      <c r="B158" s="40" t="s">
        <v>240</v>
      </c>
      <c r="C158" s="19">
        <f>C159</f>
        <v>0</v>
      </c>
    </row>
    <row r="159" spans="1:3" ht="65.25" hidden="1" customHeight="1" thickBot="1" x14ac:dyDescent="0.3">
      <c r="A159" s="41" t="s">
        <v>241</v>
      </c>
      <c r="B159" s="42" t="s">
        <v>242</v>
      </c>
      <c r="C159" s="43"/>
    </row>
    <row r="160" spans="1:3" ht="16.5" thickBot="1" x14ac:dyDescent="0.3">
      <c r="A160" s="44"/>
      <c r="B160" s="45" t="s">
        <v>183</v>
      </c>
      <c r="C160" s="46">
        <f>C107+C18+C158</f>
        <v>8313024.5</v>
      </c>
    </row>
    <row r="161" spans="1:3" ht="48" thickBot="1" x14ac:dyDescent="0.3">
      <c r="A161" s="44"/>
      <c r="B161" s="45" t="s">
        <v>265</v>
      </c>
      <c r="C161" s="46">
        <f>C160-C107-C21</f>
        <v>3218246</v>
      </c>
    </row>
  </sheetData>
  <mergeCells count="13">
    <mergeCell ref="A13:C13"/>
    <mergeCell ref="A14:C14"/>
    <mergeCell ref="A7:C7"/>
    <mergeCell ref="A8:C8"/>
    <mergeCell ref="A9:C9"/>
    <mergeCell ref="A10:C10"/>
    <mergeCell ref="A11:C11"/>
    <mergeCell ref="A12:C12"/>
    <mergeCell ref="A1:C1"/>
    <mergeCell ref="A2:C2"/>
    <mergeCell ref="A3:C3"/>
    <mergeCell ref="A4:C4"/>
    <mergeCell ref="A5:C5"/>
  </mergeCells>
  <printOptions horizontalCentered="1"/>
  <pageMargins left="0.23622047244094491" right="0.19685039370078741" top="0.23622047244094491" bottom="0.23622047244094491" header="0.19685039370078741" footer="0.27559055118110237"/>
  <pageSetup paperSize="9" scale="8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 доходы 2018</vt:lpstr>
      <vt:lpstr>'п.1 доходы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user</cp:lastModifiedBy>
  <cp:lastPrinted>2018-04-10T12:23:54Z</cp:lastPrinted>
  <dcterms:created xsi:type="dcterms:W3CDTF">1999-02-24T08:03:27Z</dcterms:created>
  <dcterms:modified xsi:type="dcterms:W3CDTF">2018-04-16T05:46:07Z</dcterms:modified>
</cp:coreProperties>
</file>